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3491D72-04AB-4C54-88A0-7D778E1FF91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AŽETAK " sheetId="1" r:id="rId1"/>
    <sheet name="RAČUN PRIHODA I RASHODA" sheetId="7" r:id="rId2"/>
    <sheet name="POSEBNI_DIO_" sheetId="3" r:id="rId3"/>
  </sheets>
  <definedNames>
    <definedName name="_xlnm.Print_Area" localSheetId="2">POSEBNI_DIO_!$A$1:$D$153</definedName>
    <definedName name="_xlnm.Print_Area" localSheetId="1">'RAČUN PRIHODA I RASHODA'!$A$1:$G$126</definedName>
    <definedName name="_xlnm.Print_Area" localSheetId="0">'SAŽETAK '!$A$1:$J$17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I11" i="3"/>
  <c r="J11" i="3"/>
  <c r="J31" i="3"/>
  <c r="J38" i="3"/>
  <c r="H67" i="3"/>
  <c r="I67" i="3"/>
  <c r="J67" i="3"/>
  <c r="I12" i="7" l="1"/>
  <c r="H12" i="7"/>
  <c r="I11" i="7"/>
  <c r="H11" i="7"/>
  <c r="I10" i="7"/>
  <c r="H10" i="7"/>
  <c r="I9" i="7"/>
  <c r="H9" i="7"/>
  <c r="I127" i="7"/>
  <c r="I39" i="7"/>
  <c r="H127" i="7" l="1"/>
  <c r="H39" i="7"/>
  <c r="H114" i="7" l="1"/>
  <c r="I112" i="7"/>
  <c r="H112" i="7"/>
  <c r="I111" i="7"/>
  <c r="H111" i="7"/>
  <c r="I110" i="7"/>
  <c r="H110" i="7"/>
  <c r="I109" i="7"/>
  <c r="H109" i="7"/>
  <c r="I108" i="7"/>
  <c r="H108" i="7"/>
  <c r="H107" i="7"/>
  <c r="I105" i="7"/>
  <c r="H105" i="7"/>
  <c r="I66" i="7" l="1"/>
  <c r="I65" i="7"/>
  <c r="I64" i="7"/>
  <c r="I61" i="7"/>
  <c r="I51" i="7"/>
  <c r="H51" i="7"/>
  <c r="E5" i="7"/>
  <c r="G5" i="7"/>
  <c r="I5" i="7" s="1"/>
  <c r="H6" i="7"/>
  <c r="I6" i="7"/>
  <c r="H7" i="7"/>
  <c r="I7" i="7"/>
  <c r="H8" i="7"/>
  <c r="I8" i="7"/>
  <c r="I13" i="7"/>
  <c r="I14" i="7"/>
  <c r="I15" i="7"/>
  <c r="I16" i="7"/>
  <c r="H17" i="7"/>
  <c r="I17" i="7"/>
  <c r="H19" i="7"/>
  <c r="I19" i="7"/>
  <c r="H20" i="7"/>
  <c r="I20" i="7"/>
  <c r="I21" i="7"/>
  <c r="I23" i="7"/>
  <c r="I24" i="7"/>
  <c r="I26" i="7"/>
  <c r="I27" i="7"/>
  <c r="I29" i="7"/>
  <c r="H30" i="7"/>
  <c r="I30" i="7"/>
  <c r="H31" i="7"/>
  <c r="I31" i="7"/>
  <c r="H32" i="7"/>
  <c r="H33" i="7"/>
  <c r="I33" i="7"/>
  <c r="H35" i="7"/>
  <c r="I35" i="7"/>
  <c r="H36" i="7"/>
  <c r="H37" i="7"/>
  <c r="I37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I67" i="7"/>
  <c r="H68" i="7"/>
  <c r="I68" i="7"/>
  <c r="H69" i="7"/>
  <c r="I69" i="7"/>
  <c r="H70" i="7"/>
  <c r="I70" i="7"/>
  <c r="H73" i="7"/>
  <c r="I73" i="7"/>
  <c r="H74" i="7"/>
  <c r="I74" i="7"/>
  <c r="H79" i="7"/>
  <c r="I79" i="7"/>
  <c r="I84" i="7"/>
  <c r="I85" i="7"/>
  <c r="I86" i="7"/>
  <c r="H87" i="7"/>
  <c r="I87" i="7"/>
  <c r="I88" i="7"/>
  <c r="I89" i="7"/>
  <c r="H91" i="7"/>
  <c r="I91" i="7"/>
  <c r="I92" i="7"/>
  <c r="I93" i="7"/>
  <c r="H96" i="7"/>
  <c r="I96" i="7"/>
  <c r="H97" i="7"/>
  <c r="I97" i="7"/>
  <c r="I102" i="7"/>
  <c r="I103" i="7"/>
  <c r="H117" i="7"/>
  <c r="I117" i="7"/>
  <c r="H118" i="7"/>
  <c r="I118" i="7"/>
  <c r="H119" i="7"/>
  <c r="H122" i="7"/>
  <c r="I123" i="7"/>
  <c r="I124" i="7"/>
  <c r="H5" i="7" l="1"/>
  <c r="F6" i="1" l="1"/>
  <c r="F16" i="1"/>
  <c r="G16" i="1"/>
  <c r="G6" i="1"/>
  <c r="G9" i="1" l="1"/>
  <c r="I7" i="1"/>
  <c r="F9" i="1"/>
  <c r="I10" i="1" l="1"/>
  <c r="F8" i="1"/>
  <c r="F7" i="1" s="1"/>
  <c r="G8" i="1"/>
  <c r="G7" i="1" s="1"/>
  <c r="G5" i="1" l="1"/>
  <c r="G4" i="1" s="1"/>
  <c r="G10" i="1" s="1"/>
  <c r="F5" i="1"/>
  <c r="F4" i="1" s="1"/>
  <c r="F10" i="1" s="1"/>
  <c r="J10" i="1" l="1"/>
  <c r="E6" i="3" l="1"/>
  <c r="H10" i="1" l="1"/>
</calcChain>
</file>

<file path=xl/sharedStrings.xml><?xml version="1.0" encoding="utf-8"?>
<sst xmlns="http://schemas.openxmlformats.org/spreadsheetml/2006/main" count="424" uniqueCount="198">
  <si>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</si>
  <si>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</si>
  <si>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</si>
  <si>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</si>
  <si>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</si>
  <si>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</si>
  <si>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</si>
  <si>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</si>
  <si>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</si>
  <si>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</si>
  <si>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</si>
  <si>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</si>
  <si>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</si>
  <si>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</si>
  <si>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Rashodi za nabavu nefinancijske imovine</t>
  </si>
  <si>
    <t>Rashodi za nabavu proizvedene dugotrajne imovine</t>
  </si>
  <si>
    <t>Pomoći iz inozemstva i od subjekata unutar općeg proračuna</t>
  </si>
  <si>
    <t>Izvršenje 2021.</t>
  </si>
  <si>
    <t>Plan 2022.</t>
  </si>
  <si>
    <t>A) SAŽETAK RAČUNA PRIHODA I RASHODA</t>
  </si>
  <si>
    <t>C) PRENESENI VIŠAK ILI PRENESENI MANJAK I VIŠEGODIŠNJI PLAN URAVNOTEŽENJA</t>
  </si>
  <si>
    <t>VIŠAK / MANJAK IZ PRETHODNE(IH) GODINE KOJI ĆE SE RASPOREDITI / POKRITI</t>
  </si>
  <si>
    <t>Razred</t>
  </si>
  <si>
    <t xml:space="preserve">Prihodi za posebne namjene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</si>
  <si>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</si>
  <si>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</si>
  <si>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</si>
  <si>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</si>
  <si>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</si>
  <si>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</si>
  <si>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</si>
  <si>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Rashodi poslovanja</t>
  </si>
  <si>
    <t>RASHODI POSLOVANJA</t>
  </si>
  <si>
    <t>Šifra</t>
  </si>
  <si>
    <t>Naziv</t>
  </si>
  <si>
    <t xml:space="preserve">Vlastiti prihodi </t>
  </si>
  <si>
    <t>Donacije</t>
  </si>
  <si>
    <t>II. POSEBNI DIO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</si>
  <si>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</si>
  <si>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</si>
  <si>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</si>
  <si>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</si>
  <si>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Rashodi za usluge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</si>
  <si>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</si>
  <si>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</si>
  <si>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</si>
  <si>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</si>
  <si>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</si>
  <si>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</si>
  <si>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Naknade za prijevoz, za rad na terenu i odvojeni život</t>
  </si>
  <si>
    <t>Stručno usavršavanje zaposlenika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</si>
  <si>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</si>
  <si>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</si>
  <si>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</si>
  <si>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</si>
  <si>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</si>
  <si>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</si>
  <si>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</si>
  <si>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</si>
  <si>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</si>
  <si>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</si>
  <si>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</si>
  <si>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</si>
  <si>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</si>
  <si>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Energija</t>
  </si>
  <si>
    <t>Indeks</t>
  </si>
  <si>
    <t>3121</t>
  </si>
  <si>
    <t>3231</t>
  </si>
  <si>
    <t>Usluge telefona, pošte i prijevoza</t>
  </si>
  <si>
    <t>Usluge tekućeg i investicijskog održavanja</t>
  </si>
  <si>
    <t>Komunalne usluge</t>
  </si>
  <si>
    <t>Računalne usluge</t>
  </si>
  <si>
    <t>3239</t>
  </si>
  <si>
    <t>3293</t>
  </si>
  <si>
    <t>Reprezentacija</t>
  </si>
  <si>
    <t>Pristojbe i naknade</t>
  </si>
  <si>
    <t>3299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</si>
  <si>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</si>
  <si>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</si>
  <si>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</si>
  <si>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</si>
  <si>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</si>
  <si>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</si>
  <si>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</si>
  <si>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</si>
  <si>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</si>
  <si>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</si>
  <si>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</si>
  <si>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</si>
  <si>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</si>
  <si>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 xml:space="preserve">Pomoći proračunskim korisnicima iz proračuna koji im nije nadležan </t>
  </si>
  <si>
    <t>4=3/2*100</t>
  </si>
  <si>
    <t>OSNOVNO I SREDNJOŠKOLSKO OBRAZOVANJE</t>
  </si>
  <si>
    <t>UPRAVNI ODJEL ZA PROSVJETU, ZNANOST, KULTURU, SPORT I NOVE TEHNOLOGIJE</t>
  </si>
  <si>
    <t>R-2022</t>
  </si>
  <si>
    <t>P1007</t>
  </si>
  <si>
    <t>Ostale naknade troškova zaposlenima</t>
  </si>
  <si>
    <t>Službena radna i zaštitna odjeća i obuća</t>
  </si>
  <si>
    <t>ŠKŽ OPĆI PRIHODI I PRIMICI</t>
  </si>
  <si>
    <t>Ostali rashodi za zaposlene</t>
  </si>
  <si>
    <t xml:space="preserve">VLASTITI PRIHODI   </t>
  </si>
  <si>
    <t>Doprinosi za zdravstveno osiguranje</t>
  </si>
  <si>
    <t>Knjige</t>
  </si>
  <si>
    <t>T1007-34</t>
  </si>
  <si>
    <t>OPSKRBA ŠKOLSKIH USTANOVA BESPLATNIM ZALIHAMA MENSTRUALNIH HIGIJENSKIH POTREPŠTINA</t>
  </si>
  <si>
    <t xml:space="preserve">Ostali rashodi  </t>
  </si>
  <si>
    <t>Tekuće donacije u naravi</t>
  </si>
  <si>
    <t>A1007-58</t>
  </si>
  <si>
    <t>652</t>
  </si>
  <si>
    <t>6526</t>
  </si>
  <si>
    <t>Pomoći iz proračuna</t>
  </si>
  <si>
    <t>3237</t>
  </si>
  <si>
    <t>3295</t>
  </si>
  <si>
    <t>38</t>
  </si>
  <si>
    <t>3812</t>
  </si>
  <si>
    <t>32</t>
  </si>
  <si>
    <t>329</t>
  </si>
  <si>
    <t>311</t>
  </si>
  <si>
    <t>Sredstva za financiranje decentrraliziranih funkcija</t>
  </si>
  <si>
    <t>312</t>
  </si>
  <si>
    <t>323</t>
  </si>
  <si>
    <t>424</t>
  </si>
  <si>
    <t>4241</t>
  </si>
  <si>
    <t>42</t>
  </si>
  <si>
    <t>3236</t>
  </si>
  <si>
    <t>Sredstva za DEC funkcije</t>
  </si>
  <si>
    <t>Prihodi iz nadležnog proračuna za
financiranje rashoda za nabavu
nefinancijske imovine</t>
  </si>
  <si>
    <t>Donacije od pravnih i fizičkih osoba izvan općeg proračuna</t>
  </si>
  <si>
    <t>Prihodi od prodaje proizvoda i robe te pruženih usluga prihodi od donacija</t>
  </si>
  <si>
    <t>7113</t>
  </si>
  <si>
    <t>Prihodi od prodaje neproizvedene dugotrajne imovine</t>
  </si>
  <si>
    <t>Prihodi od prodaje materijalne imovine-prirodnih bogatstava</t>
  </si>
  <si>
    <t>Prihodi od prodaje ostale prirodne materijalne imovine</t>
  </si>
  <si>
    <t>OŠ Predfinanciranje EU projekata iz sredstava ŠKŽ</t>
  </si>
  <si>
    <t>Plaće (Bruto)</t>
  </si>
  <si>
    <t>3213</t>
  </si>
  <si>
    <t>3214</t>
  </si>
  <si>
    <t>322</t>
  </si>
  <si>
    <t>3221</t>
  </si>
  <si>
    <t>3223</t>
  </si>
  <si>
    <t>3224</t>
  </si>
  <si>
    <t>Materijal i dijelovi za tekuće i investicijsko održavanje</t>
  </si>
  <si>
    <t>3225</t>
  </si>
  <si>
    <t>3227</t>
  </si>
  <si>
    <t>Službena, radna i zaštitna odjeća</t>
  </si>
  <si>
    <t>3232</t>
  </si>
  <si>
    <t>3234</t>
  </si>
  <si>
    <t>3238</t>
  </si>
  <si>
    <t>3294</t>
  </si>
  <si>
    <t>Članarine i norme</t>
  </si>
  <si>
    <t>Pristrojbe i naknade</t>
  </si>
  <si>
    <t>43</t>
  </si>
  <si>
    <t>3222</t>
  </si>
  <si>
    <t>Materijal i sirovine</t>
  </si>
  <si>
    <t>321</t>
  </si>
  <si>
    <t>3212</t>
  </si>
  <si>
    <t>381</t>
  </si>
  <si>
    <t>Rashodi za nabavu proizvedeme dugotrajne imovine</t>
  </si>
  <si>
    <t>Knjige, umjetnička djela i ostale izložbene vrijednosti</t>
  </si>
  <si>
    <t xml:space="preserve"> Prihodi posebne namjene </t>
  </si>
  <si>
    <t>15</t>
  </si>
  <si>
    <t>7,935,94</t>
  </si>
  <si>
    <t>3111</t>
  </si>
  <si>
    <t>OŠ SREDSTVA ZA DEC FUNKCIJE</t>
  </si>
  <si>
    <t>Ukupni prihodi</t>
  </si>
  <si>
    <t>Ukupni rashodi</t>
  </si>
  <si>
    <t>65</t>
  </si>
  <si>
    <t>OSNOVNOŠKOLSKO OBRAZOVANJE-STANDARD</t>
  </si>
  <si>
    <t>902.52</t>
  </si>
  <si>
    <t>A1007-06</t>
  </si>
  <si>
    <t>OŠ POMOĆI IZ PRORAČUNA</t>
  </si>
  <si>
    <t>A1007-07</t>
  </si>
  <si>
    <t>A1007-08</t>
  </si>
  <si>
    <t>PODIZANJE KVALITETE I STANDARDA KROZ AKTIVNOSTI OSNOVNIH ŠKOLA</t>
  </si>
  <si>
    <t>OŠ PRIHODI POSEBNE NAMJENE</t>
  </si>
  <si>
    <t xml:space="preserve"> Rashodi za materijal i energiju</t>
  </si>
  <si>
    <t>OŠ DONACIJE</t>
  </si>
  <si>
    <t>REDOVNA DJELATNOST ŠKOLA (EVIDENCIJSKI PRIHODI)-OŠ</t>
  </si>
  <si>
    <t>A1007-22</t>
  </si>
  <si>
    <t>NACIONALNI PROJEKT PREHRANA UČENIKA</t>
  </si>
  <si>
    <t>OSNOVNOŠKOLSKO OBRAZOVANJE - OPERATIVNI PLAN</t>
  </si>
  <si>
    <t>ŠKOLA ZA ŽIVOT-KURIKULARNA REFORMA/OŠ</t>
  </si>
  <si>
    <t>T1007-45</t>
  </si>
  <si>
    <t>ŠKOLSKA SHEMA-OŠ</t>
  </si>
  <si>
    <t>PREDFINANCIRANJE EU PROJEKATA IZ SREDSTAVA ŠKŽ</t>
  </si>
  <si>
    <t>Rashodi za materijal i sirovinu</t>
  </si>
  <si>
    <t>T1007-80</t>
  </si>
  <si>
    <t>OBROK TAJ SVIMA DAJ VI-OŠ</t>
  </si>
  <si>
    <t>T1007-79</t>
  </si>
  <si>
    <t>ZAJEDNO DO ZNANJA UZ VIŠE ELANA IV-OŠ</t>
  </si>
  <si>
    <t>T1007-87</t>
  </si>
  <si>
    <t>ZAJEDNO DO ZNANJA UZ VIŠE ELANA V-OŠ</t>
  </si>
  <si>
    <t>T1007-88</t>
  </si>
  <si>
    <t>OBROK TAJ SVIMA DAJ VII-OŠ</t>
  </si>
  <si>
    <t>379,124,00</t>
  </si>
  <si>
    <t>T1007-15</t>
  </si>
  <si>
    <t>Ukupno vlastiti prihodi</t>
  </si>
  <si>
    <t>6+7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</si>
</sst>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sz val="10"/>
      <color rgb="FF00206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14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448">
    <xf numFmtId="0" fontId="0" fillId="0" borderId="0" xfId="0"/>
    <xf numFmtId="49" fontId="8" fillId="2" borderId="6" xfId="0" applyNumberFormat="1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9" borderId="6" xfId="0" applyNumberFormat="1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horizontal="right" vertical="center"/>
    </xf>
    <xf numFmtId="0" fontId="6" fillId="4" borderId="0" xfId="1" applyFont="1" applyFill="1" applyAlignment="1">
      <alignment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left"/>
    </xf>
    <xf numFmtId="0" fontId="18" fillId="0" borderId="0" xfId="1" applyFont="1" applyAlignment="1">
      <alignment wrapText="1"/>
    </xf>
    <xf numFmtId="0" fontId="16" fillId="0" borderId="0" xfId="0" applyFont="1"/>
    <xf numFmtId="0" fontId="16" fillId="4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16" fillId="0" borderId="0" xfId="0" applyNumberFormat="1" applyFont="1"/>
    <xf numFmtId="3" fontId="16" fillId="2" borderId="1" xfId="0" applyNumberFormat="1" applyFont="1" applyFill="1" applyBorder="1" applyAlignment="1">
      <alignment vertical="center" wrapText="1"/>
    </xf>
    <xf numFmtId="164" fontId="16" fillId="0" borderId="0" xfId="0" applyNumberFormat="1" applyFont="1"/>
    <xf numFmtId="3" fontId="16" fillId="2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3" fontId="10" fillId="3" borderId="8" xfId="0" applyNumberFormat="1" applyFont="1" applyFill="1" applyBorder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0" fontId="10" fillId="7" borderId="0" xfId="0" applyFont="1" applyFill="1" applyAlignment="1">
      <alignment vertical="center" wrapText="1"/>
    </xf>
    <xf numFmtId="0" fontId="10" fillId="7" borderId="0" xfId="0" applyFont="1" applyFill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17" fillId="0" borderId="0" xfId="0" applyNumberFormat="1" applyFont="1"/>
    <xf numFmtId="164" fontId="17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3" fontId="10" fillId="8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horizontal="center" wrapText="1"/>
    </xf>
    <xf numFmtId="3" fontId="10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6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20" fillId="0" borderId="0" xfId="0" applyNumberFormat="1" applyFont="1"/>
    <xf numFmtId="3" fontId="10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22" fillId="0" borderId="6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/>
    <xf numFmtId="0" fontId="7" fillId="0" borderId="6" xfId="0" applyFont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49" fontId="8" fillId="2" borderId="6" xfId="0" applyNumberFormat="1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center"/>
    </xf>
    <xf numFmtId="49" fontId="24" fillId="2" borderId="6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22" fillId="8" borderId="6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/>
    </xf>
    <xf numFmtId="3" fontId="7" fillId="8" borderId="6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6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6" xfId="0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5" borderId="6" xfId="0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left" vertical="center" wrapText="1"/>
    </xf>
    <xf numFmtId="49" fontId="8" fillId="8" borderId="6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 wrapText="1"/>
    </xf>
    <xf numFmtId="0" fontId="6" fillId="4" borderId="0" xfId="1" applyFont="1" applyFill="1" applyAlignment="1">
      <alignment vertical="center"/>
    </xf>
    <xf numFmtId="0" fontId="6" fillId="8" borderId="12" xfId="0" applyFont="1" applyFill="1" applyBorder="1" applyAlignment="1">
      <alignment horizontal="center" vertical="center" wrapText="1"/>
    </xf>
    <xf numFmtId="3" fontId="6" fillId="8" borderId="12" xfId="0" applyNumberFormat="1" applyFont="1" applyFill="1" applyBorder="1" applyAlignment="1">
      <alignment horizontal="center" vertical="center" wrapText="1"/>
    </xf>
    <xf numFmtId="3" fontId="21" fillId="8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/>
    </xf>
    <xf numFmtId="0" fontId="10" fillId="8" borderId="12" xfId="0" applyFont="1" applyFill="1" applyBorder="1" applyAlignment="1">
      <alignment horizontal="left" vertical="center" wrapText="1"/>
    </xf>
    <xf numFmtId="3" fontId="6" fillId="8" borderId="12" xfId="0" applyNumberFormat="1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8" borderId="12" xfId="0" applyFont="1" applyFill="1" applyBorder="1" applyAlignment="1">
      <alignment horizontal="left" vertical="center" wrapText="1"/>
    </xf>
    <xf numFmtId="2" fontId="16" fillId="0" borderId="12" xfId="0" applyNumberFormat="1" applyFont="1" applyBorder="1" applyAlignment="1">
      <alignment horizontal="right" vertical="center"/>
    </xf>
    <xf numFmtId="2" fontId="6" fillId="0" borderId="12" xfId="0" applyNumberFormat="1" applyFont="1" applyBorder="1"/>
    <xf numFmtId="2" fontId="6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28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2" fontId="10" fillId="0" borderId="12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2" fontId="27" fillId="0" borderId="12" xfId="0" applyNumberFormat="1" applyFont="1" applyBorder="1" applyAlignment="1">
      <alignment horizontal="right" vertical="center"/>
    </xf>
    <xf numFmtId="3" fontId="27" fillId="8" borderId="12" xfId="0" applyNumberFormat="1" applyFont="1" applyFill="1" applyBorder="1" applyAlignment="1">
      <alignment horizontal="left" vertical="center"/>
    </xf>
    <xf numFmtId="2" fontId="6" fillId="4" borderId="12" xfId="0" applyNumberFormat="1" applyFont="1" applyFill="1" applyBorder="1" applyAlignment="1">
      <alignment vertical="center"/>
    </xf>
    <xf numFmtId="2" fontId="16" fillId="8" borderId="12" xfId="0" applyNumberFormat="1" applyFont="1" applyFill="1" applyBorder="1" applyAlignment="1">
      <alignment horizontal="right" vertical="center"/>
    </xf>
    <xf numFmtId="2" fontId="6" fillId="8" borderId="12" xfId="0" applyNumberFormat="1" applyFont="1" applyFill="1" applyBorder="1" applyAlignment="1">
      <alignment horizontal="right" vertical="center"/>
    </xf>
    <xf numFmtId="2" fontId="10" fillId="8" borderId="12" xfId="0" applyNumberFormat="1" applyFont="1" applyFill="1" applyBorder="1" applyAlignment="1">
      <alignment horizontal="right" vertical="center"/>
    </xf>
    <xf numFmtId="0" fontId="28" fillId="8" borderId="12" xfId="0" applyFont="1" applyFill="1" applyBorder="1" applyAlignment="1">
      <alignment horizontal="left" vertical="center" wrapText="1"/>
    </xf>
    <xf numFmtId="3" fontId="6" fillId="12" borderId="12" xfId="0" applyNumberFormat="1" applyFont="1" applyFill="1" applyBorder="1" applyAlignment="1">
      <alignment horizontal="left" vertical="center"/>
    </xf>
    <xf numFmtId="0" fontId="28" fillId="12" borderId="12" xfId="0" applyFont="1" applyFill="1" applyBorder="1" applyAlignment="1">
      <alignment horizontal="left" vertical="center"/>
    </xf>
    <xf numFmtId="0" fontId="28" fillId="12" borderId="12" xfId="0" applyFont="1" applyFill="1" applyBorder="1" applyAlignment="1">
      <alignment horizontal="left" vertical="center" wrapText="1"/>
    </xf>
    <xf numFmtId="0" fontId="6" fillId="12" borderId="12" xfId="0" applyFont="1" applyFill="1" applyBorder="1" applyAlignment="1">
      <alignment horizontal="left" vertical="center"/>
    </xf>
    <xf numFmtId="0" fontId="6" fillId="12" borderId="12" xfId="0" applyFont="1" applyFill="1" applyBorder="1" applyAlignment="1">
      <alignment horizontal="left" vertical="center" wrapText="1"/>
    </xf>
    <xf numFmtId="2" fontId="6" fillId="12" borderId="12" xfId="0" applyNumberFormat="1" applyFont="1" applyFill="1" applyBorder="1" applyAlignment="1">
      <alignment horizontal="right" vertical="center"/>
    </xf>
    <xf numFmtId="3" fontId="6" fillId="13" borderId="12" xfId="0" applyNumberFormat="1" applyFont="1" applyFill="1" applyBorder="1" applyAlignment="1">
      <alignment horizontal="left" vertical="center"/>
    </xf>
    <xf numFmtId="2" fontId="6" fillId="13" borderId="12" xfId="0" applyNumberFormat="1" applyFont="1" applyFill="1" applyBorder="1" applyAlignment="1">
      <alignment horizontal="right" vertical="center"/>
    </xf>
    <xf numFmtId="0" fontId="6" fillId="13" borderId="12" xfId="0" applyFont="1" applyFill="1" applyBorder="1" applyAlignment="1">
      <alignment horizontal="left" vertical="center"/>
    </xf>
    <xf numFmtId="0" fontId="6" fillId="13" borderId="12" xfId="0" applyFont="1" applyFill="1" applyBorder="1" applyAlignment="1">
      <alignment horizontal="left" vertical="center" wrapText="1"/>
    </xf>
    <xf numFmtId="0" fontId="6" fillId="14" borderId="12" xfId="0" applyFont="1" applyFill="1" applyBorder="1" applyAlignment="1">
      <alignment horizontal="right" vertical="center"/>
    </xf>
    <xf numFmtId="0" fontId="6" fillId="14" borderId="12" xfId="0" applyFont="1" applyFill="1" applyBorder="1" applyAlignment="1">
      <alignment horizontal="left" vertical="center" wrapText="1"/>
    </xf>
    <xf numFmtId="2" fontId="6" fillId="14" borderId="12" xfId="0" applyNumberFormat="1" applyFont="1" applyFill="1" applyBorder="1" applyAlignment="1">
      <alignment horizontal="right" vertical="center"/>
    </xf>
    <xf numFmtId="2" fontId="6" fillId="12" borderId="12" xfId="0" applyNumberFormat="1" applyFont="1" applyFill="1" applyBorder="1" applyAlignment="1">
      <alignment vertical="center"/>
    </xf>
    <xf numFmtId="3" fontId="6" fillId="13" borderId="12" xfId="0" applyNumberFormat="1" applyFont="1" applyFill="1" applyBorder="1" applyAlignment="1">
      <alignment horizontal="left" vertical="center" wrapText="1"/>
    </xf>
    <xf numFmtId="2" fontId="27" fillId="0" borderId="12" xfId="0" applyNumberFormat="1" applyFont="1" applyBorder="1" applyAlignment="1">
      <alignment vertical="center"/>
    </xf>
    <xf numFmtId="2" fontId="28" fillId="12" borderId="12" xfId="0" applyNumberFormat="1" applyFont="1" applyFill="1" applyBorder="1" applyAlignment="1">
      <alignment horizontal="right" vertical="center"/>
    </xf>
    <xf numFmtId="3" fontId="10" fillId="17" borderId="12" xfId="0" applyNumberFormat="1" applyFont="1" applyFill="1" applyBorder="1" applyAlignment="1">
      <alignment horizontal="left" vertical="center"/>
    </xf>
    <xf numFmtId="3" fontId="10" fillId="17" borderId="12" xfId="0" applyNumberFormat="1" applyFont="1" applyFill="1" applyBorder="1" applyAlignment="1">
      <alignment horizontal="left" vertical="center" wrapText="1"/>
    </xf>
    <xf numFmtId="2" fontId="10" fillId="17" borderId="12" xfId="0" applyNumberFormat="1" applyFont="1" applyFill="1" applyBorder="1" applyAlignment="1">
      <alignment horizontal="right" vertical="center" wrapText="1"/>
    </xf>
    <xf numFmtId="3" fontId="10" fillId="15" borderId="12" xfId="0" applyNumberFormat="1" applyFont="1" applyFill="1" applyBorder="1" applyAlignment="1">
      <alignment horizontal="left" vertical="center"/>
    </xf>
    <xf numFmtId="0" fontId="10" fillId="15" borderId="12" xfId="0" applyFont="1" applyFill="1" applyBorder="1" applyAlignment="1">
      <alignment horizontal="left" vertical="center" wrapText="1"/>
    </xf>
    <xf numFmtId="2" fontId="10" fillId="15" borderId="12" xfId="0" applyNumberFormat="1" applyFont="1" applyFill="1" applyBorder="1" applyAlignment="1">
      <alignment horizontal="right" vertical="center" wrapText="1"/>
    </xf>
    <xf numFmtId="2" fontId="10" fillId="0" borderId="12" xfId="0" applyNumberFormat="1" applyFont="1" applyBorder="1" applyAlignment="1">
      <alignment horizontal="right" vertical="center" wrapText="1"/>
    </xf>
    <xf numFmtId="2" fontId="10" fillId="10" borderId="12" xfId="0" applyNumberFormat="1" applyFont="1" applyFill="1" applyBorder="1" applyAlignment="1">
      <alignment horizontal="right" vertical="center" wrapText="1"/>
    </xf>
    <xf numFmtId="2" fontId="10" fillId="12" borderId="12" xfId="0" applyNumberFormat="1" applyFont="1" applyFill="1" applyBorder="1" applyAlignment="1">
      <alignment horizontal="right" vertical="center" wrapText="1"/>
    </xf>
    <xf numFmtId="2" fontId="8" fillId="2" borderId="6" xfId="0" applyNumberFormat="1" applyFont="1" applyFill="1" applyBorder="1" applyAlignment="1">
      <alignment horizontal="right" vertical="center"/>
    </xf>
    <xf numFmtId="2" fontId="7" fillId="2" borderId="6" xfId="0" applyNumberFormat="1" applyFont="1" applyFill="1" applyBorder="1" applyAlignment="1">
      <alignment horizontal="right" vertical="center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0" borderId="6" xfId="0" applyNumberFormat="1" applyFont="1" applyBorder="1" applyAlignment="1">
      <alignment vertical="center"/>
    </xf>
    <xf numFmtId="2" fontId="9" fillId="9" borderId="6" xfId="0" applyNumberFormat="1" applyFont="1" applyFill="1" applyBorder="1" applyAlignment="1">
      <alignment horizontal="right" vertical="center"/>
    </xf>
    <xf numFmtId="2" fontId="8" fillId="8" borderId="6" xfId="0" applyNumberFormat="1" applyFont="1" applyFill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 wrapText="1"/>
    </xf>
    <xf numFmtId="3" fontId="7" fillId="9" borderId="6" xfId="0" applyNumberFormat="1" applyFont="1" applyFill="1" applyBorder="1" applyAlignment="1">
      <alignment horizontal="right" vertical="center" wrapText="1"/>
    </xf>
    <xf numFmtId="2" fontId="7" fillId="9" borderId="6" xfId="0" applyNumberFormat="1" applyFont="1" applyFill="1" applyBorder="1" applyAlignment="1">
      <alignment horizontal="right" vertical="center"/>
    </xf>
    <xf numFmtId="49" fontId="29" fillId="2" borderId="13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2" fontId="8" fillId="0" borderId="6" xfId="0" applyNumberFormat="1" applyFont="1" applyBorder="1" applyAlignment="1">
      <alignment horizontal="right" vertical="center"/>
    </xf>
    <xf numFmtId="2" fontId="8" fillId="2" borderId="6" xfId="0" applyNumberFormat="1" applyFont="1" applyFill="1" applyBorder="1" applyAlignment="1">
      <alignment vertical="center"/>
    </xf>
    <xf numFmtId="2" fontId="7" fillId="2" borderId="6" xfId="0" applyNumberFormat="1" applyFont="1" applyFill="1" applyBorder="1" applyAlignment="1">
      <alignment vertical="center"/>
    </xf>
    <xf numFmtId="2" fontId="30" fillId="0" borderId="6" xfId="0" applyNumberFormat="1" applyFont="1" applyBorder="1" applyAlignment="1">
      <alignment horizontal="right" vertical="center"/>
    </xf>
    <xf numFmtId="2" fontId="24" fillId="2" borderId="6" xfId="0" applyNumberFormat="1" applyFont="1" applyFill="1" applyBorder="1" applyAlignment="1">
      <alignment horizontal="right" vertical="center" wrapText="1"/>
    </xf>
    <xf numFmtId="2" fontId="7" fillId="5" borderId="6" xfId="0" applyNumberFormat="1" applyFont="1" applyFill="1" applyBorder="1" applyAlignment="1">
      <alignment horizontal="right" vertical="center"/>
    </xf>
    <xf numFmtId="49" fontId="30" fillId="2" borderId="6" xfId="0" applyNumberFormat="1" applyFont="1" applyFill="1" applyBorder="1" applyAlignment="1">
      <alignment horizontal="left" vertical="center"/>
    </xf>
    <xf numFmtId="49" fontId="31" fillId="2" borderId="6" xfId="0" applyNumberFormat="1" applyFont="1" applyFill="1" applyBorder="1" applyAlignment="1">
      <alignment horizontal="left" vertical="center"/>
    </xf>
    <xf numFmtId="49" fontId="30" fillId="9" borderId="6" xfId="0" applyNumberFormat="1" applyFont="1" applyFill="1" applyBorder="1" applyAlignment="1">
      <alignment horizontal="left" vertical="center"/>
    </xf>
    <xf numFmtId="2" fontId="30" fillId="9" borderId="6" xfId="0" applyNumberFormat="1" applyFont="1" applyFill="1" applyBorder="1" applyAlignment="1">
      <alignment vertical="center"/>
    </xf>
    <xf numFmtId="2" fontId="30" fillId="2" borderId="6" xfId="0" applyNumberFormat="1" applyFont="1" applyFill="1" applyBorder="1" applyAlignment="1">
      <alignment horizontal="right" vertical="center" wrapText="1"/>
    </xf>
    <xf numFmtId="0" fontId="31" fillId="0" borderId="6" xfId="0" applyFont="1" applyBorder="1" applyAlignment="1">
      <alignment vertical="center"/>
    </xf>
    <xf numFmtId="2" fontId="33" fillId="2" borderId="6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2" fontId="10" fillId="3" borderId="8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0" fontId="34" fillId="5" borderId="6" xfId="0" applyFont="1" applyFill="1" applyBorder="1" applyAlignment="1">
      <alignment horizontal="right" vertical="center"/>
    </xf>
    <xf numFmtId="2" fontId="30" fillId="0" borderId="6" xfId="0" applyNumberFormat="1" applyFont="1" applyBorder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" fontId="7" fillId="2" borderId="6" xfId="0" applyNumberFormat="1" applyFont="1" applyFill="1" applyBorder="1" applyAlignment="1">
      <alignment horizontal="right" vertical="center" wrapText="1"/>
    </xf>
    <xf numFmtId="0" fontId="35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right" vertical="center"/>
    </xf>
    <xf numFmtId="0" fontId="32" fillId="9" borderId="6" xfId="0" applyFont="1" applyFill="1" applyBorder="1" applyAlignment="1">
      <alignment horizontal="center" vertical="center"/>
    </xf>
    <xf numFmtId="49" fontId="32" fillId="9" borderId="6" xfId="0" applyNumberFormat="1" applyFont="1" applyFill="1" applyBorder="1" applyAlignment="1">
      <alignment horizontal="left" vertical="center" wrapText="1"/>
    </xf>
    <xf numFmtId="2" fontId="32" fillId="9" borderId="6" xfId="0" applyNumberFormat="1" applyFont="1" applyFill="1" applyBorder="1" applyAlignment="1">
      <alignment horizontal="right" vertical="center"/>
    </xf>
    <xf numFmtId="3" fontId="32" fillId="9" borderId="6" xfId="0" applyNumberFormat="1" applyFont="1" applyFill="1" applyBorder="1" applyAlignment="1">
      <alignment horizontal="center" vertical="center" wrapText="1"/>
    </xf>
    <xf numFmtId="3" fontId="32" fillId="9" borderId="6" xfId="0" applyNumberFormat="1" applyFont="1" applyFill="1" applyBorder="1" applyAlignment="1">
      <alignment horizontal="left" vertical="center"/>
    </xf>
    <xf numFmtId="2" fontId="32" fillId="9" borderId="6" xfId="0" applyNumberFormat="1" applyFont="1" applyFill="1" applyBorder="1" applyAlignment="1">
      <alignment horizontal="right" vertical="center" wrapText="1"/>
    </xf>
    <xf numFmtId="0" fontId="35" fillId="4" borderId="6" xfId="0" applyFont="1" applyFill="1" applyBorder="1" applyAlignment="1">
      <alignment vertical="center"/>
    </xf>
    <xf numFmtId="0" fontId="34" fillId="4" borderId="6" xfId="0" applyFont="1" applyFill="1" applyBorder="1" applyAlignment="1">
      <alignment horizontal="right" vertical="center"/>
    </xf>
    <xf numFmtId="0" fontId="32" fillId="8" borderId="6" xfId="0" applyFont="1" applyFill="1" applyBorder="1" applyAlignment="1">
      <alignment horizontal="center" vertical="center"/>
    </xf>
    <xf numFmtId="2" fontId="32" fillId="8" borderId="6" xfId="0" applyNumberFormat="1" applyFont="1" applyFill="1" applyBorder="1" applyAlignment="1">
      <alignment horizontal="right" vertical="center"/>
    </xf>
    <xf numFmtId="2" fontId="30" fillId="8" borderId="6" xfId="0" applyNumberFormat="1" applyFont="1" applyFill="1" applyBorder="1" applyAlignment="1">
      <alignment horizontal="right" vertical="center"/>
    </xf>
    <xf numFmtId="49" fontId="30" fillId="8" borderId="6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3" fontId="31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4" fontId="8" fillId="0" borderId="6" xfId="0" applyNumberFormat="1" applyFont="1" applyBorder="1" applyAlignment="1">
      <alignment horizontal="right" vertical="center"/>
    </xf>
    <xf numFmtId="2" fontId="7" fillId="8" borderId="6" xfId="0" applyNumberFormat="1" applyFont="1" applyFill="1" applyBorder="1" applyAlignment="1">
      <alignment horizontal="right" vertical="center"/>
    </xf>
    <xf numFmtId="2" fontId="31" fillId="8" borderId="6" xfId="0" applyNumberFormat="1" applyFont="1" applyFill="1" applyBorder="1" applyAlignment="1">
      <alignment horizontal="right" vertical="center"/>
    </xf>
    <xf numFmtId="49" fontId="7" fillId="8" borderId="6" xfId="0" applyNumberFormat="1" applyFont="1" applyFill="1" applyBorder="1" applyAlignment="1">
      <alignment vertical="center"/>
    </xf>
    <xf numFmtId="2" fontId="7" fillId="4" borderId="6" xfId="0" applyNumberFormat="1" applyFont="1" applyFill="1" applyBorder="1" applyAlignment="1">
      <alignment horizontal="right" vertical="center"/>
    </xf>
    <xf numFmtId="49" fontId="31" fillId="8" borderId="6" xfId="0" applyNumberFormat="1" applyFont="1" applyFill="1" applyBorder="1" applyAlignment="1">
      <alignment vertical="center"/>
    </xf>
    <xf numFmtId="0" fontId="31" fillId="4" borderId="6" xfId="0" applyFont="1" applyFill="1" applyBorder="1" applyAlignment="1">
      <alignment vertical="center"/>
    </xf>
    <xf numFmtId="2" fontId="31" fillId="4" borderId="6" xfId="0" applyNumberFormat="1" applyFont="1" applyFill="1" applyBorder="1" applyAlignment="1">
      <alignment horizontal="right" vertical="center"/>
    </xf>
    <xf numFmtId="3" fontId="31" fillId="4" borderId="0" xfId="0" applyNumberFormat="1" applyFont="1" applyFill="1" applyAlignment="1">
      <alignment vertical="center"/>
    </xf>
    <xf numFmtId="0" fontId="36" fillId="4" borderId="0" xfId="0" applyFont="1" applyFill="1" applyAlignment="1">
      <alignment vertical="center"/>
    </xf>
    <xf numFmtId="0" fontId="30" fillId="4" borderId="6" xfId="0" applyFont="1" applyFill="1" applyBorder="1" applyAlignment="1">
      <alignment vertical="center"/>
    </xf>
    <xf numFmtId="49" fontId="30" fillId="8" borderId="6" xfId="0" applyNumberFormat="1" applyFont="1" applyFill="1" applyBorder="1" applyAlignment="1">
      <alignment vertical="center"/>
    </xf>
    <xf numFmtId="2" fontId="30" fillId="4" borderId="6" xfId="0" applyNumberFormat="1" applyFont="1" applyFill="1" applyBorder="1" applyAlignment="1">
      <alignment horizontal="right" vertical="center"/>
    </xf>
    <xf numFmtId="3" fontId="30" fillId="4" borderId="0" xfId="0" applyNumberFormat="1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6" fillId="0" borderId="6" xfId="0" applyFont="1" applyBorder="1" applyAlignment="1">
      <alignment vertical="center"/>
    </xf>
    <xf numFmtId="2" fontId="31" fillId="2" borderId="6" xfId="0" applyNumberFormat="1" applyFont="1" applyFill="1" applyBorder="1" applyAlignment="1">
      <alignment vertical="center"/>
    </xf>
    <xf numFmtId="4" fontId="31" fillId="0" borderId="6" xfId="0" applyNumberFormat="1" applyFont="1" applyBorder="1" applyAlignment="1">
      <alignment horizontal="right" vertical="center"/>
    </xf>
    <xf numFmtId="4" fontId="7" fillId="5" borderId="6" xfId="0" applyNumberFormat="1" applyFont="1" applyFill="1" applyBorder="1" applyAlignment="1">
      <alignment horizontal="right" vertical="center"/>
    </xf>
    <xf numFmtId="4" fontId="37" fillId="0" borderId="6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2" fontId="8" fillId="2" borderId="13" xfId="0" applyNumberFormat="1" applyFont="1" applyFill="1" applyBorder="1" applyAlignment="1">
      <alignment vertical="center"/>
    </xf>
    <xf numFmtId="2" fontId="33" fillId="2" borderId="13" xfId="0" applyNumberFormat="1" applyFont="1" applyFill="1" applyBorder="1" applyAlignment="1">
      <alignment vertical="center"/>
    </xf>
    <xf numFmtId="0" fontId="30" fillId="0" borderId="13" xfId="0" applyFont="1" applyBorder="1" applyAlignment="1">
      <alignment vertical="center"/>
    </xf>
    <xf numFmtId="2" fontId="30" fillId="2" borderId="13" xfId="0" applyNumberFormat="1" applyFont="1" applyFill="1" applyBorder="1" applyAlignment="1">
      <alignment vertical="center"/>
    </xf>
    <xf numFmtId="2" fontId="38" fillId="2" borderId="13" xfId="0" applyNumberFormat="1" applyFont="1" applyFill="1" applyBorder="1" applyAlignment="1">
      <alignment vertical="center"/>
    </xf>
    <xf numFmtId="2" fontId="29" fillId="2" borderId="13" xfId="0" applyNumberFormat="1" applyFont="1" applyFill="1" applyBorder="1" applyAlignment="1">
      <alignment horizontal="right" vertical="center" wrapText="1"/>
    </xf>
    <xf numFmtId="2" fontId="29" fillId="0" borderId="6" xfId="0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vertical="center"/>
    </xf>
    <xf numFmtId="2" fontId="30" fillId="9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vertical="center"/>
    </xf>
    <xf numFmtId="4" fontId="30" fillId="0" borderId="6" xfId="0" applyNumberFormat="1" applyFont="1" applyBorder="1" applyAlignment="1">
      <alignment horizontal="right" vertical="center"/>
    </xf>
    <xf numFmtId="4" fontId="16" fillId="2" borderId="1" xfId="0" applyNumberFormat="1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vertical="center"/>
    </xf>
    <xf numFmtId="4" fontId="31" fillId="8" borderId="6" xfId="0" applyNumberFormat="1" applyFont="1" applyFill="1" applyBorder="1" applyAlignment="1">
      <alignment horizontal="right" vertical="center"/>
    </xf>
    <xf numFmtId="4" fontId="7" fillId="9" borderId="6" xfId="0" applyNumberFormat="1" applyFont="1" applyFill="1" applyBorder="1" applyAlignment="1">
      <alignment horizontal="right" vertical="center"/>
    </xf>
    <xf numFmtId="4" fontId="7" fillId="8" borderId="6" xfId="0" applyNumberFormat="1" applyFont="1" applyFill="1" applyBorder="1" applyAlignment="1">
      <alignment horizontal="right" vertical="center"/>
    </xf>
    <xf numFmtId="4" fontId="30" fillId="8" borderId="6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 vertical="center"/>
    </xf>
    <xf numFmtId="4" fontId="31" fillId="4" borderId="6" xfId="0" applyNumberFormat="1" applyFont="1" applyFill="1" applyBorder="1" applyAlignment="1">
      <alignment horizontal="right" vertical="center"/>
    </xf>
    <xf numFmtId="4" fontId="8" fillId="2" borderId="6" xfId="0" applyNumberFormat="1" applyFont="1" applyFill="1" applyBorder="1" applyAlignment="1">
      <alignment horizontal="right" vertical="center" wrapText="1"/>
    </xf>
    <xf numFmtId="4" fontId="8" fillId="2" borderId="6" xfId="0" applyNumberFormat="1" applyFont="1" applyFill="1" applyBorder="1" applyAlignment="1">
      <alignment vertical="center"/>
    </xf>
    <xf numFmtId="4" fontId="31" fillId="2" borderId="6" xfId="0" applyNumberFormat="1" applyFont="1" applyFill="1" applyBorder="1" applyAlignment="1">
      <alignment vertical="center"/>
    </xf>
    <xf numFmtId="2" fontId="30" fillId="2" borderId="13" xfId="0" applyNumberFormat="1" applyFont="1" applyFill="1" applyBorder="1" applyAlignment="1">
      <alignment horizontal="right"/>
    </xf>
    <xf numFmtId="2" fontId="27" fillId="0" borderId="12" xfId="0" applyNumberFormat="1" applyFont="1" applyBorder="1" applyAlignment="1">
      <alignment horizontal="right" vertical="center" wrapText="1"/>
    </xf>
    <xf numFmtId="2" fontId="28" fillId="0" borderId="12" xfId="0" applyNumberFormat="1" applyFont="1" applyBorder="1" applyAlignment="1">
      <alignment horizontal="right" vertical="center" wrapText="1"/>
    </xf>
    <xf numFmtId="4" fontId="16" fillId="0" borderId="12" xfId="0" applyNumberFormat="1" applyFont="1" applyBorder="1" applyAlignment="1">
      <alignment horizontal="right" vertical="center"/>
    </xf>
    <xf numFmtId="2" fontId="27" fillId="12" borderId="12" xfId="0" applyNumberFormat="1" applyFont="1" applyFill="1" applyBorder="1" applyAlignment="1">
      <alignment horizontal="right" vertical="center" wrapText="1"/>
    </xf>
    <xf numFmtId="4" fontId="6" fillId="13" borderId="12" xfId="0" applyNumberFormat="1" applyFont="1" applyFill="1" applyBorder="1" applyAlignment="1">
      <alignment horizontal="right" vertical="center"/>
    </xf>
    <xf numFmtId="4" fontId="6" fillId="8" borderId="12" xfId="0" applyNumberFormat="1" applyFont="1" applyFill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 wrapText="1"/>
    </xf>
    <xf numFmtId="4" fontId="27" fillId="0" borderId="12" xfId="0" applyNumberFormat="1" applyFont="1" applyBorder="1" applyAlignment="1">
      <alignment vertical="center"/>
    </xf>
    <xf numFmtId="4" fontId="28" fillId="12" borderId="12" xfId="0" applyNumberFormat="1" applyFont="1" applyFill="1" applyBorder="1" applyAlignment="1">
      <alignment horizontal="right" vertical="center" wrapText="1"/>
    </xf>
    <xf numFmtId="4" fontId="28" fillId="0" borderId="12" xfId="0" applyNumberFormat="1" applyFont="1" applyBorder="1" applyAlignment="1">
      <alignment horizontal="right" vertical="center" wrapText="1"/>
    </xf>
    <xf numFmtId="2" fontId="27" fillId="4" borderId="12" xfId="0" applyNumberFormat="1" applyFont="1" applyFill="1" applyBorder="1" applyAlignment="1">
      <alignment horizontal="right" vertical="center" wrapText="1"/>
    </xf>
    <xf numFmtId="2" fontId="28" fillId="4" borderId="12" xfId="0" applyNumberFormat="1" applyFont="1" applyFill="1" applyBorder="1" applyAlignment="1">
      <alignment horizontal="right" vertical="center" wrapText="1"/>
    </xf>
    <xf numFmtId="0" fontId="27" fillId="8" borderId="12" xfId="0" applyFont="1" applyFill="1" applyBorder="1" applyAlignment="1">
      <alignment horizontal="left" vertical="center" wrapText="1"/>
    </xf>
    <xf numFmtId="2" fontId="27" fillId="8" borderId="12" xfId="0" applyNumberFormat="1" applyFont="1" applyFill="1" applyBorder="1" applyAlignment="1">
      <alignment horizontal="right" vertical="center"/>
    </xf>
    <xf numFmtId="0" fontId="28" fillId="14" borderId="12" xfId="0" applyFont="1" applyFill="1" applyBorder="1" applyAlignment="1">
      <alignment horizontal="center" vertical="center"/>
    </xf>
    <xf numFmtId="0" fontId="28" fillId="14" borderId="12" xfId="0" applyFont="1" applyFill="1" applyBorder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4" fontId="28" fillId="14" borderId="12" xfId="0" applyNumberFormat="1" applyFont="1" applyFill="1" applyBorder="1" applyAlignment="1">
      <alignment horizontal="right" vertical="center"/>
    </xf>
    <xf numFmtId="4" fontId="16" fillId="8" borderId="12" xfId="0" applyNumberFormat="1" applyFont="1" applyFill="1" applyBorder="1" applyAlignment="1">
      <alignment horizontal="right" vertical="center"/>
    </xf>
    <xf numFmtId="4" fontId="27" fillId="0" borderId="12" xfId="0" applyNumberFormat="1" applyFont="1" applyBorder="1" applyAlignment="1">
      <alignment horizontal="right" vertical="center"/>
    </xf>
    <xf numFmtId="4" fontId="28" fillId="13" borderId="12" xfId="0" applyNumberFormat="1" applyFont="1" applyFill="1" applyBorder="1" applyAlignment="1">
      <alignment horizontal="right" vertical="center"/>
    </xf>
    <xf numFmtId="4" fontId="28" fillId="0" borderId="12" xfId="0" applyNumberFormat="1" applyFont="1" applyBorder="1" applyAlignment="1">
      <alignment horizontal="right" vertical="center"/>
    </xf>
    <xf numFmtId="2" fontId="28" fillId="12" borderId="12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39" fillId="0" borderId="0" xfId="0" applyNumberFormat="1" applyFont="1" applyAlignment="1">
      <alignment horizontal="right" vertical="center"/>
    </xf>
    <xf numFmtId="0" fontId="40" fillId="0" borderId="12" xfId="0" applyFont="1" applyBorder="1" applyAlignment="1">
      <alignment horizontal="left" vertical="center" wrapText="1"/>
    </xf>
    <xf numFmtId="2" fontId="40" fillId="0" borderId="12" xfId="0" applyNumberFormat="1" applyFont="1" applyBorder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3" fontId="39" fillId="0" borderId="0" xfId="0" applyNumberFormat="1" applyFont="1"/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2" fontId="40" fillId="0" borderId="12" xfId="0" applyNumberFormat="1" applyFont="1" applyBorder="1" applyAlignment="1">
      <alignment horizontal="right" vertical="center" wrapText="1"/>
    </xf>
    <xf numFmtId="3" fontId="6" fillId="11" borderId="0" xfId="0" applyNumberFormat="1" applyFont="1" applyFill="1"/>
    <xf numFmtId="4" fontId="6" fillId="12" borderId="12" xfId="0" applyNumberFormat="1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vertical="center"/>
    </xf>
    <xf numFmtId="4" fontId="10" fillId="8" borderId="12" xfId="0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2" fontId="28" fillId="0" borderId="12" xfId="0" applyNumberFormat="1" applyFont="1" applyBorder="1" applyAlignment="1">
      <alignment vertical="center"/>
    </xf>
    <xf numFmtId="3" fontId="28" fillId="0" borderId="0" xfId="0" applyNumberFormat="1" applyFont="1" applyAlignment="1">
      <alignment horizontal="right"/>
    </xf>
    <xf numFmtId="3" fontId="40" fillId="0" borderId="12" xfId="0" applyNumberFormat="1" applyFont="1" applyBorder="1" applyAlignment="1">
      <alignment horizontal="left" vertical="center"/>
    </xf>
    <xf numFmtId="3" fontId="40" fillId="0" borderId="0" xfId="0" applyNumberFormat="1" applyFont="1"/>
    <xf numFmtId="2" fontId="28" fillId="16" borderId="12" xfId="0" applyNumberFormat="1" applyFont="1" applyFill="1" applyBorder="1" applyAlignment="1">
      <alignment horizontal="right" vertical="center" wrapText="1"/>
    </xf>
    <xf numFmtId="4" fontId="28" fillId="16" borderId="12" xfId="0" applyNumberFormat="1" applyFont="1" applyFill="1" applyBorder="1" applyAlignment="1">
      <alignment horizontal="right" vertical="center" wrapText="1"/>
    </xf>
    <xf numFmtId="2" fontId="10" fillId="4" borderId="12" xfId="0" applyNumberFormat="1" applyFont="1" applyFill="1" applyBorder="1" applyAlignment="1">
      <alignment horizontal="right" vertical="center" wrapText="1"/>
    </xf>
    <xf numFmtId="2" fontId="28" fillId="8" borderId="12" xfId="0" applyNumberFormat="1" applyFont="1" applyFill="1" applyBorder="1" applyAlignment="1">
      <alignment horizontal="right" vertical="center"/>
    </xf>
    <xf numFmtId="4" fontId="28" fillId="8" borderId="12" xfId="0" applyNumberFormat="1" applyFont="1" applyFill="1" applyBorder="1" applyAlignment="1">
      <alignment horizontal="right" vertical="center"/>
    </xf>
    <xf numFmtId="3" fontId="28" fillId="11" borderId="0" xfId="0" applyNumberFormat="1" applyFont="1" applyFill="1"/>
    <xf numFmtId="0" fontId="28" fillId="13" borderId="12" xfId="0" applyFont="1" applyFill="1" applyBorder="1" applyAlignment="1">
      <alignment horizontal="left" vertical="center" wrapText="1"/>
    </xf>
    <xf numFmtId="2" fontId="28" fillId="13" borderId="12" xfId="0" applyNumberFormat="1" applyFont="1" applyFill="1" applyBorder="1" applyAlignment="1">
      <alignment horizontal="right" vertical="center"/>
    </xf>
    <xf numFmtId="3" fontId="28" fillId="12" borderId="0" xfId="0" applyNumberFormat="1" applyFont="1" applyFill="1"/>
    <xf numFmtId="0" fontId="28" fillId="13" borderId="12" xfId="0" applyFont="1" applyFill="1" applyBorder="1" applyAlignment="1">
      <alignment horizontal="left" vertical="center"/>
    </xf>
    <xf numFmtId="0" fontId="40" fillId="8" borderId="12" xfId="0" applyFont="1" applyFill="1" applyBorder="1" applyAlignment="1">
      <alignment horizontal="left" vertical="center" wrapText="1"/>
    </xf>
    <xf numFmtId="2" fontId="40" fillId="8" borderId="12" xfId="0" applyNumberFormat="1" applyFont="1" applyFill="1" applyBorder="1" applyAlignment="1">
      <alignment horizontal="right" vertical="center"/>
    </xf>
    <xf numFmtId="4" fontId="40" fillId="8" borderId="12" xfId="0" applyNumberFormat="1" applyFont="1" applyFill="1" applyBorder="1" applyAlignment="1">
      <alignment horizontal="right" vertical="center"/>
    </xf>
    <xf numFmtId="3" fontId="41" fillId="11" borderId="0" xfId="0" applyNumberFormat="1" applyFont="1" applyFill="1"/>
    <xf numFmtId="0" fontId="28" fillId="8" borderId="12" xfId="0" applyFont="1" applyFill="1" applyBorder="1" applyAlignment="1">
      <alignment horizontal="left" vertical="center"/>
    </xf>
    <xf numFmtId="0" fontId="27" fillId="8" borderId="12" xfId="0" applyFont="1" applyFill="1" applyBorder="1" applyAlignment="1">
      <alignment horizontal="left" vertical="center"/>
    </xf>
    <xf numFmtId="4" fontId="27" fillId="8" borderId="12" xfId="0" applyNumberFormat="1" applyFont="1" applyFill="1" applyBorder="1" applyAlignment="1">
      <alignment horizontal="right" vertical="center"/>
    </xf>
    <xf numFmtId="3" fontId="27" fillId="12" borderId="0" xfId="0" applyNumberFormat="1" applyFont="1" applyFill="1"/>
    <xf numFmtId="0" fontId="40" fillId="8" borderId="12" xfId="0" applyFont="1" applyFill="1" applyBorder="1" applyAlignment="1">
      <alignment horizontal="left" vertical="center"/>
    </xf>
    <xf numFmtId="3" fontId="40" fillId="12" borderId="0" xfId="0" applyNumberFormat="1" applyFont="1" applyFill="1"/>
    <xf numFmtId="0" fontId="16" fillId="8" borderId="12" xfId="0" applyFont="1" applyFill="1" applyBorder="1" applyAlignment="1">
      <alignment horizontal="left" vertical="center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left" vertical="center"/>
    </xf>
    <xf numFmtId="3" fontId="27" fillId="0" borderId="0" xfId="0" applyNumberFormat="1" applyFont="1" applyAlignment="1">
      <alignment horizontal="left"/>
    </xf>
    <xf numFmtId="3" fontId="40" fillId="0" borderId="0" xfId="0" applyNumberFormat="1" applyFont="1" applyAlignment="1">
      <alignment horizontal="left"/>
    </xf>
    <xf numFmtId="3" fontId="27" fillId="11" borderId="0" xfId="0" applyNumberFormat="1" applyFont="1" applyFill="1" applyAlignment="1">
      <alignment horizontal="left"/>
    </xf>
    <xf numFmtId="3" fontId="28" fillId="8" borderId="12" xfId="0" applyNumberFormat="1" applyFont="1" applyFill="1" applyBorder="1" applyAlignment="1">
      <alignment horizontal="left" vertical="center"/>
    </xf>
    <xf numFmtId="3" fontId="28" fillId="0" borderId="0" xfId="0" applyNumberFormat="1" applyFont="1" applyAlignment="1">
      <alignment vertical="center"/>
    </xf>
    <xf numFmtId="3" fontId="40" fillId="8" borderId="12" xfId="0" applyNumberFormat="1" applyFont="1" applyFill="1" applyBorder="1" applyAlignment="1">
      <alignment horizontal="left" vertical="center"/>
    </xf>
    <xf numFmtId="3" fontId="40" fillId="0" borderId="0" xfId="0" applyNumberFormat="1" applyFont="1" applyAlignment="1">
      <alignment vertical="center"/>
    </xf>
    <xf numFmtId="0" fontId="10" fillId="8" borderId="12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/>
    </xf>
    <xf numFmtId="3" fontId="27" fillId="0" borderId="0" xfId="0" applyNumberFormat="1" applyFont="1" applyAlignment="1">
      <alignment vertical="center"/>
    </xf>
    <xf numFmtId="2" fontId="39" fillId="0" borderId="12" xfId="0" applyNumberFormat="1" applyFont="1" applyBorder="1" applyAlignment="1">
      <alignment horizontal="right" vertical="center" wrapText="1"/>
    </xf>
    <xf numFmtId="4" fontId="30" fillId="4" borderId="6" xfId="0" applyNumberFormat="1" applyFont="1" applyFill="1" applyBorder="1" applyAlignment="1">
      <alignment horizontal="right" vertical="center"/>
    </xf>
    <xf numFmtId="4" fontId="29" fillId="0" borderId="6" xfId="0" applyNumberFormat="1" applyFont="1" applyBorder="1" applyAlignment="1">
      <alignment horizontal="right" vertical="center"/>
    </xf>
    <xf numFmtId="2" fontId="29" fillId="2" borderId="6" xfId="0" applyNumberFormat="1" applyFont="1" applyFill="1" applyBorder="1" applyAlignment="1">
      <alignment horizontal="right" vertical="center" wrapText="1"/>
    </xf>
    <xf numFmtId="49" fontId="7" fillId="9" borderId="6" xfId="0" applyNumberFormat="1" applyFont="1" applyFill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30" fillId="2" borderId="13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49" fontId="31" fillId="0" borderId="6" xfId="0" applyNumberFormat="1" applyFont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49" fontId="7" fillId="8" borderId="6" xfId="0" applyNumberFormat="1" applyFont="1" applyFill="1" applyBorder="1" applyAlignment="1">
      <alignment horizontal="left" vertical="center"/>
    </xf>
    <xf numFmtId="49" fontId="31" fillId="8" borderId="6" xfId="0" applyNumberFormat="1" applyFont="1" applyFill="1" applyBorder="1" applyAlignment="1">
      <alignment horizontal="left" vertical="center"/>
    </xf>
    <xf numFmtId="49" fontId="30" fillId="8" borderId="6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6" fillId="18" borderId="12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left" vertical="center" wrapText="1"/>
    </xf>
    <xf numFmtId="2" fontId="6" fillId="18" borderId="12" xfId="0" applyNumberFormat="1" applyFont="1" applyFill="1" applyBorder="1" applyAlignment="1">
      <alignment horizontal="right" vertical="center"/>
    </xf>
    <xf numFmtId="2" fontId="10" fillId="18" borderId="12" xfId="0" applyNumberFormat="1" applyFont="1" applyFill="1" applyBorder="1" applyAlignment="1">
      <alignment horizontal="right" vertical="center" wrapText="1"/>
    </xf>
    <xf numFmtId="4" fontId="10" fillId="17" borderId="12" xfId="0" applyNumberFormat="1" applyFont="1" applyFill="1" applyBorder="1" applyAlignment="1">
      <alignment horizontal="right" vertical="center" wrapText="1"/>
    </xf>
    <xf numFmtId="2" fontId="10" fillId="19" borderId="12" xfId="0" applyNumberFormat="1" applyFont="1" applyFill="1" applyBorder="1" applyAlignment="1">
      <alignment horizontal="right" vertical="center" wrapText="1"/>
    </xf>
    <xf numFmtId="3" fontId="27" fillId="4" borderId="0" xfId="0" applyNumberFormat="1" applyFont="1" applyFill="1" applyAlignment="1">
      <alignment horizontal="left" vertical="center"/>
    </xf>
    <xf numFmtId="3" fontId="27" fillId="4" borderId="0" xfId="0" applyNumberFormat="1" applyFont="1" applyFill="1" applyAlignment="1">
      <alignment horizontal="left"/>
    </xf>
    <xf numFmtId="3" fontId="28" fillId="4" borderId="0" xfId="0" applyNumberFormat="1" applyFont="1" applyFill="1" applyAlignment="1">
      <alignment horizontal="right" vertical="center"/>
    </xf>
    <xf numFmtId="3" fontId="28" fillId="4" borderId="0" xfId="0" applyNumberFormat="1" applyFont="1" applyFill="1"/>
    <xf numFmtId="3" fontId="28" fillId="4" borderId="0" xfId="0" applyNumberFormat="1" applyFont="1" applyFill="1" applyAlignment="1">
      <alignment horizontal="left"/>
    </xf>
    <xf numFmtId="3" fontId="6" fillId="4" borderId="0" xfId="0" applyNumberFormat="1" applyFont="1" applyFill="1" applyAlignment="1">
      <alignment vertical="center"/>
    </xf>
    <xf numFmtId="3" fontId="10" fillId="4" borderId="0" xfId="0" applyNumberFormat="1" applyFont="1" applyFill="1"/>
    <xf numFmtId="3" fontId="6" fillId="4" borderId="0" xfId="0" applyNumberFormat="1" applyFont="1" applyFill="1"/>
    <xf numFmtId="3" fontId="16" fillId="4" borderId="0" xfId="0" applyNumberFormat="1" applyFont="1" applyFill="1"/>
    <xf numFmtId="3" fontId="16" fillId="4" borderId="0" xfId="0" applyNumberFormat="1" applyFont="1" applyFill="1" applyAlignment="1">
      <alignment horizontal="right" vertical="center"/>
    </xf>
    <xf numFmtId="3" fontId="40" fillId="4" borderId="0" xfId="0" applyNumberFormat="1" applyFont="1" applyFill="1" applyAlignment="1">
      <alignment horizontal="right" vertical="center"/>
    </xf>
    <xf numFmtId="3" fontId="40" fillId="4" borderId="0" xfId="0" applyNumberFormat="1" applyFont="1" applyFill="1"/>
    <xf numFmtId="3" fontId="27" fillId="4" borderId="0" xfId="0" applyNumberFormat="1" applyFont="1" applyFill="1" applyAlignment="1">
      <alignment horizontal="right" vertical="center"/>
    </xf>
    <xf numFmtId="3" fontId="27" fillId="4" borderId="0" xfId="0" applyNumberFormat="1" applyFont="1" applyFill="1"/>
    <xf numFmtId="3" fontId="40" fillId="4" borderId="0" xfId="0" applyNumberFormat="1" applyFont="1" applyFill="1" applyAlignment="1">
      <alignment horizontal="left" vertical="center"/>
    </xf>
    <xf numFmtId="3" fontId="40" fillId="4" borderId="0" xfId="0" applyNumberFormat="1" applyFont="1" applyFill="1" applyAlignment="1">
      <alignment horizontal="left"/>
    </xf>
    <xf numFmtId="3" fontId="41" fillId="4" borderId="0" xfId="0" applyNumberFormat="1" applyFont="1" applyFill="1" applyAlignment="1">
      <alignment horizontal="right" vertical="center"/>
    </xf>
    <xf numFmtId="3" fontId="41" fillId="4" borderId="0" xfId="0" applyNumberFormat="1" applyFont="1" applyFill="1"/>
    <xf numFmtId="0" fontId="30" fillId="5" borderId="6" xfId="0" applyFont="1" applyFill="1" applyBorder="1" applyAlignment="1">
      <alignment vertical="center"/>
    </xf>
    <xf numFmtId="49" fontId="30" fillId="9" borderId="6" xfId="0" applyNumberFormat="1" applyFont="1" applyFill="1" applyBorder="1" applyAlignment="1">
      <alignment vertical="center"/>
    </xf>
    <xf numFmtId="2" fontId="30" fillId="9" borderId="6" xfId="0" applyNumberFormat="1" applyFont="1" applyFill="1" applyBorder="1" applyAlignment="1">
      <alignment horizontal="right" vertical="center"/>
    </xf>
    <xf numFmtId="2" fontId="30" fillId="5" borderId="6" xfId="0" applyNumberFormat="1" applyFont="1" applyFill="1" applyBorder="1" applyAlignment="1">
      <alignment horizontal="right" vertical="center"/>
    </xf>
    <xf numFmtId="4" fontId="30" fillId="5" borderId="6" xfId="0" applyNumberFormat="1" applyFont="1" applyFill="1" applyBorder="1" applyAlignment="1">
      <alignment horizontal="right" vertical="center"/>
    </xf>
    <xf numFmtId="4" fontId="30" fillId="9" borderId="6" xfId="0" applyNumberFormat="1" applyFont="1" applyFill="1" applyBorder="1" applyAlignment="1">
      <alignment horizontal="right" vertical="center"/>
    </xf>
    <xf numFmtId="3" fontId="28" fillId="14" borderId="12" xfId="0" applyNumberFormat="1" applyFont="1" applyFill="1" applyBorder="1" applyAlignment="1">
      <alignment horizontal="left" vertical="center"/>
    </xf>
    <xf numFmtId="3" fontId="28" fillId="14" borderId="12" xfId="0" applyNumberFormat="1" applyFont="1" applyFill="1" applyBorder="1" applyAlignment="1">
      <alignment horizontal="left" vertical="center" wrapText="1"/>
    </xf>
    <xf numFmtId="2" fontId="28" fillId="14" borderId="12" xfId="0" applyNumberFormat="1" applyFont="1" applyFill="1" applyBorder="1" applyAlignment="1">
      <alignment horizontal="right" vertical="center" wrapText="1"/>
    </xf>
    <xf numFmtId="3" fontId="6" fillId="14" borderId="12" xfId="0" applyNumberFormat="1" applyFont="1" applyFill="1" applyBorder="1" applyAlignment="1">
      <alignment horizontal="left" vertical="center"/>
    </xf>
    <xf numFmtId="3" fontId="6" fillId="14" borderId="12" xfId="0" applyNumberFormat="1" applyFont="1" applyFill="1" applyBorder="1" applyAlignment="1">
      <alignment horizontal="left" vertical="center" wrapText="1"/>
    </xf>
    <xf numFmtId="4" fontId="6" fillId="14" borderId="12" xfId="0" applyNumberFormat="1" applyFont="1" applyFill="1" applyBorder="1" applyAlignment="1">
      <alignment horizontal="right" vertical="center"/>
    </xf>
    <xf numFmtId="2" fontId="28" fillId="14" borderId="12" xfId="0" applyNumberFormat="1" applyFont="1" applyFill="1" applyBorder="1" applyAlignment="1">
      <alignment horizontal="right" vertical="center"/>
    </xf>
    <xf numFmtId="0" fontId="28" fillId="14" borderId="12" xfId="0" applyFont="1" applyFill="1" applyBorder="1" applyAlignment="1">
      <alignment horizontal="left" vertical="center"/>
    </xf>
    <xf numFmtId="1" fontId="7" fillId="5" borderId="6" xfId="0" applyNumberFormat="1" applyFont="1" applyFill="1" applyBorder="1" applyAlignment="1">
      <alignment horizontal="left" vertical="center"/>
    </xf>
    <xf numFmtId="1" fontId="7" fillId="0" borderId="6" xfId="0" applyNumberFormat="1" applyFont="1" applyBorder="1" applyAlignment="1">
      <alignment horizontal="left" vertical="center"/>
    </xf>
    <xf numFmtId="1" fontId="8" fillId="0" borderId="6" xfId="0" applyNumberFormat="1" applyFont="1" applyBorder="1" applyAlignment="1">
      <alignment horizontal="left" vertical="center"/>
    </xf>
    <xf numFmtId="1" fontId="30" fillId="0" borderId="13" xfId="0" applyNumberFormat="1" applyFont="1" applyBorder="1" applyAlignment="1">
      <alignment horizontal="left" vertical="center"/>
    </xf>
    <xf numFmtId="1" fontId="30" fillId="5" borderId="6" xfId="0" applyNumberFormat="1" applyFont="1" applyFill="1" applyBorder="1" applyAlignment="1">
      <alignment horizontal="left" vertical="center"/>
    </xf>
    <xf numFmtId="0" fontId="30" fillId="5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31" fillId="4" borderId="6" xfId="0" applyFont="1" applyFill="1" applyBorder="1" applyAlignment="1">
      <alignment horizontal="left" vertical="center"/>
    </xf>
    <xf numFmtId="0" fontId="30" fillId="4" borderId="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4" fontId="32" fillId="2" borderId="6" xfId="0" applyNumberFormat="1" applyFont="1" applyFill="1" applyBorder="1" applyAlignment="1">
      <alignment vertical="center"/>
    </xf>
    <xf numFmtId="4" fontId="32" fillId="0" borderId="6" xfId="0" applyNumberFormat="1" applyFont="1" applyBorder="1" applyAlignment="1">
      <alignment horizontal="right" vertical="center"/>
    </xf>
    <xf numFmtId="49" fontId="32" fillId="8" borderId="6" xfId="0" applyNumberFormat="1" applyFont="1" applyFill="1" applyBorder="1" applyAlignment="1">
      <alignment horizontal="left" vertical="center" wrapText="1"/>
    </xf>
    <xf numFmtId="0" fontId="35" fillId="4" borderId="6" xfId="0" applyFont="1" applyFill="1" applyBorder="1" applyAlignment="1">
      <alignment horizontal="right" vertical="center"/>
    </xf>
    <xf numFmtId="0" fontId="35" fillId="0" borderId="6" xfId="0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6" fillId="6" borderId="4" xfId="1" applyFont="1" applyFill="1" applyBorder="1" applyAlignment="1">
      <alignment horizontal="left" vertical="center" wrapText="1"/>
    </xf>
    <xf numFmtId="0" fontId="6" fillId="6" borderId="5" xfId="1" applyFont="1" applyFill="1" applyBorder="1" applyAlignment="1">
      <alignment horizontal="left" vertical="center" wrapText="1"/>
    </xf>
    <xf numFmtId="0" fontId="6" fillId="6" borderId="7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left" vertical="center" wrapText="1"/>
    </xf>
    <xf numFmtId="0" fontId="6" fillId="5" borderId="5" xfId="1" applyFont="1" applyFill="1" applyBorder="1" applyAlignment="1">
      <alignment horizontal="left" vertical="center" wrapText="1"/>
    </xf>
    <xf numFmtId="0" fontId="6" fillId="5" borderId="7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3" fontId="32" fillId="2" borderId="6" xfId="0" applyNumberFormat="1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/>
    </xf>
    <xf numFmtId="3" fontId="6" fillId="8" borderId="15" xfId="0" applyNumberFormat="1" applyFont="1" applyFill="1" applyBorder="1" applyAlignment="1">
      <alignment horizontal="center" vertical="center" wrapText="1"/>
    </xf>
    <xf numFmtId="3" fontId="6" fillId="8" borderId="1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 wrapText="1"/>
    </xf>
  </cellXfs>
  <cellStyles count="9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8" xr:uid="{00000000-0005-0000-0000-000008000000}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opLeftCell="A4" workbookViewId="0">
      <selection activeCell="M14" sqref="M14"/>
    </sheetView>
  </sheetViews>
  <sheetFormatPr defaultColWidth="8.88671875" defaultRowHeight="15.6" x14ac:dyDescent="0.3"/>
  <cols>
    <col min="1" max="4" width="8.88671875" style="12" customWidth="1"/>
    <col min="5" max="5" width="22.88671875" style="12" customWidth="1"/>
    <col min="6" max="7" width="16.5546875" style="12" hidden="1" customWidth="1"/>
    <col min="8" max="10" width="15.33203125" style="12" customWidth="1"/>
    <col min="11" max="11" width="8.88671875" style="12" customWidth="1"/>
    <col min="12" max="12" width="16.88671875" style="12" customWidth="1"/>
    <col min="13" max="13" width="11.6640625" style="12" bestFit="1" customWidth="1"/>
    <col min="14" max="16" width="12.6640625" style="12" bestFit="1" customWidth="1"/>
    <col min="17" max="17" width="8.88671875" style="12" customWidth="1"/>
    <col min="18" max="16384" width="8.88671875" style="12"/>
  </cols>
  <sheetData>
    <row r="1" spans="1:16" ht="40.5" customHeight="1" x14ac:dyDescent="0.3">
      <c r="A1" s="429" t="s">
        <v>56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6" ht="24" customHeight="1" x14ac:dyDescent="0.3">
      <c r="A2" s="430" t="s">
        <v>19</v>
      </c>
      <c r="B2" s="430"/>
      <c r="C2" s="430"/>
      <c r="D2" s="430"/>
      <c r="E2" s="430"/>
      <c r="F2" s="430"/>
      <c r="G2" s="430"/>
      <c r="H2" s="430"/>
      <c r="I2" s="430"/>
      <c r="J2" s="430"/>
    </row>
    <row r="3" spans="1:16" ht="46.8" x14ac:dyDescent="0.3">
      <c r="A3" s="431" t="s">
        <v>0</v>
      </c>
      <c r="B3" s="431"/>
      <c r="C3" s="431"/>
      <c r="D3" s="431"/>
      <c r="E3" s="431"/>
      <c r="F3" s="14" t="s">
        <v>17</v>
      </c>
      <c r="G3" s="14" t="s">
        <v>18</v>
      </c>
      <c r="H3" s="14" t="s">
        <v>57</v>
      </c>
      <c r="I3" s="14" t="s">
        <v>58</v>
      </c>
      <c r="J3" s="14" t="s">
        <v>59</v>
      </c>
    </row>
    <row r="4" spans="1:16" ht="28.2" customHeight="1" x14ac:dyDescent="0.3">
      <c r="A4" s="432" t="s">
        <v>1</v>
      </c>
      <c r="B4" s="432"/>
      <c r="C4" s="432"/>
      <c r="D4" s="432"/>
      <c r="E4" s="432"/>
      <c r="F4" s="15" t="e">
        <f>SUM(F5:F6)</f>
        <v>#REF!</v>
      </c>
      <c r="G4" s="15" t="e">
        <f>SUM(G5:G6)</f>
        <v>#REF!</v>
      </c>
      <c r="H4" s="186">
        <v>284562.89</v>
      </c>
      <c r="I4" s="186">
        <v>629152</v>
      </c>
      <c r="J4" s="186">
        <v>329966.13</v>
      </c>
      <c r="L4" s="16"/>
    </row>
    <row r="5" spans="1:16" ht="28.2" customHeight="1" x14ac:dyDescent="0.3">
      <c r="A5" s="433" t="s">
        <v>2</v>
      </c>
      <c r="B5" s="433"/>
      <c r="C5" s="433"/>
      <c r="D5" s="433"/>
      <c r="E5" s="433"/>
      <c r="F5" s="17" t="e">
        <f>SUM('RAČUN PRIHODA I RASHODA'!#REF!)</f>
        <v>#REF!</v>
      </c>
      <c r="G5" s="17" t="e">
        <f>SUM('RAČUN PRIHODA I RASHODA'!#REF!)</f>
        <v>#REF!</v>
      </c>
      <c r="H5" s="185">
        <v>284562.89</v>
      </c>
      <c r="I5" s="185">
        <v>629052</v>
      </c>
      <c r="J5" s="185">
        <v>329947.59999999998</v>
      </c>
      <c r="L5" s="18"/>
      <c r="M5" s="18"/>
      <c r="N5" s="18"/>
      <c r="O5" s="18"/>
    </row>
    <row r="6" spans="1:16" ht="28.2" customHeight="1" x14ac:dyDescent="0.3">
      <c r="A6" s="434" t="s">
        <v>3</v>
      </c>
      <c r="B6" s="434"/>
      <c r="C6" s="434"/>
      <c r="D6" s="434"/>
      <c r="E6" s="434"/>
      <c r="F6" s="19" t="e">
        <f>SUM('RAČUN PRIHODA I RASHODA'!#REF!)</f>
        <v>#REF!</v>
      </c>
      <c r="G6" s="19" t="e">
        <f>SUM('RAČUN PRIHODA I RASHODA'!#REF!)</f>
        <v>#REF!</v>
      </c>
      <c r="H6" s="248">
        <v>0</v>
      </c>
      <c r="I6" s="248">
        <v>100</v>
      </c>
      <c r="J6" s="248">
        <v>18.53</v>
      </c>
    </row>
    <row r="7" spans="1:16" ht="28.2" customHeight="1" x14ac:dyDescent="0.3">
      <c r="A7" s="435" t="s">
        <v>4</v>
      </c>
      <c r="B7" s="435"/>
      <c r="C7" s="435"/>
      <c r="D7" s="435"/>
      <c r="E7" s="435"/>
      <c r="F7" s="20" t="e">
        <f t="shared" ref="F7:G7" si="0">SUM(F8:F9)</f>
        <v>#REF!</v>
      </c>
      <c r="G7" s="20" t="e">
        <f t="shared" si="0"/>
        <v>#REF!</v>
      </c>
      <c r="H7" s="188">
        <v>284704.57</v>
      </c>
      <c r="I7" s="188">
        <f>SUM(I8:I9)</f>
        <v>632159</v>
      </c>
      <c r="J7" s="188">
        <v>327248.8</v>
      </c>
    </row>
    <row r="8" spans="1:16" ht="28.2" customHeight="1" x14ac:dyDescent="0.3">
      <c r="A8" s="433" t="s">
        <v>5</v>
      </c>
      <c r="B8" s="433"/>
      <c r="C8" s="433"/>
      <c r="D8" s="433"/>
      <c r="E8" s="433"/>
      <c r="F8" s="17" t="e">
        <f>SUM('RAČUN PRIHODA I RASHODA'!#REF!)</f>
        <v>#REF!</v>
      </c>
      <c r="G8" s="17" t="e">
        <f>SUM('RAČUN PRIHODA I RASHODA'!#REF!)</f>
        <v>#REF!</v>
      </c>
      <c r="H8" s="185">
        <v>284704.57</v>
      </c>
      <c r="I8" s="185">
        <v>628044</v>
      </c>
      <c r="J8" s="185">
        <v>327248.8</v>
      </c>
      <c r="L8" s="18"/>
      <c r="M8" s="18"/>
      <c r="N8" s="16"/>
      <c r="O8" s="16"/>
      <c r="P8" s="16"/>
    </row>
    <row r="9" spans="1:16" ht="28.2" customHeight="1" x14ac:dyDescent="0.3">
      <c r="A9" s="434" t="s">
        <v>6</v>
      </c>
      <c r="B9" s="434"/>
      <c r="C9" s="434"/>
      <c r="D9" s="434"/>
      <c r="E9" s="434"/>
      <c r="F9" s="19" t="e">
        <f>SUM('RAČUN PRIHODA I RASHODA'!#REF!)</f>
        <v>#REF!</v>
      </c>
      <c r="G9" s="19" t="e">
        <f>SUM('RAČUN PRIHODA I RASHODA'!#REF!)</f>
        <v>#REF!</v>
      </c>
      <c r="H9" s="248">
        <v>0</v>
      </c>
      <c r="I9" s="248">
        <v>4115</v>
      </c>
      <c r="J9" s="248">
        <v>0</v>
      </c>
      <c r="N9" s="16"/>
      <c r="O9" s="16"/>
      <c r="P9" s="16"/>
    </row>
    <row r="10" spans="1:16" ht="28.2" customHeight="1" x14ac:dyDescent="0.3">
      <c r="A10" s="436" t="s">
        <v>7</v>
      </c>
      <c r="B10" s="436"/>
      <c r="C10" s="436"/>
      <c r="D10" s="436"/>
      <c r="E10" s="436"/>
      <c r="F10" s="21" t="e">
        <f>SUM(F4-F7)</f>
        <v>#REF!</v>
      </c>
      <c r="G10" s="21" t="e">
        <f>SUM(G4-G7)</f>
        <v>#REF!</v>
      </c>
      <c r="H10" s="187">
        <f>SUM(H4-H7)</f>
        <v>-141.67999999999302</v>
      </c>
      <c r="I10" s="187">
        <f>SUM(I4-I7)</f>
        <v>-3007</v>
      </c>
      <c r="J10" s="187">
        <f>SUM(J4-J7)</f>
        <v>2717.3300000000163</v>
      </c>
      <c r="N10" s="16"/>
      <c r="O10" s="16"/>
      <c r="P10" s="16"/>
    </row>
    <row r="11" spans="1:1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1"/>
      <c r="L11" s="11"/>
      <c r="M11" s="11"/>
      <c r="N11" s="11"/>
      <c r="O11" s="11"/>
      <c r="P11" s="16"/>
    </row>
    <row r="12" spans="1:16" s="23" customFormat="1" ht="21.75" customHeight="1" x14ac:dyDescent="0.3">
      <c r="A12" s="25"/>
      <c r="B12" s="25"/>
      <c r="C12" s="25"/>
      <c r="D12" s="25"/>
      <c r="E12" s="25"/>
      <c r="F12" s="25"/>
      <c r="G12" s="25"/>
      <c r="H12" s="26"/>
      <c r="I12" s="26"/>
      <c r="J12" s="26"/>
    </row>
    <row r="13" spans="1:16" ht="21.75" customHeight="1" x14ac:dyDescent="0.3">
      <c r="A13" s="430" t="s">
        <v>20</v>
      </c>
      <c r="B13" s="430"/>
      <c r="C13" s="430"/>
      <c r="D13" s="430"/>
      <c r="E13" s="430"/>
      <c r="F13" s="430"/>
      <c r="G13" s="430"/>
      <c r="H13" s="430"/>
      <c r="I13" s="430"/>
      <c r="J13" s="430"/>
      <c r="N13" s="16"/>
      <c r="O13" s="16"/>
      <c r="P13" s="16"/>
    </row>
    <row r="14" spans="1:16" ht="46.8" x14ac:dyDescent="0.3">
      <c r="A14" s="427" t="s">
        <v>8</v>
      </c>
      <c r="B14" s="428"/>
      <c r="C14" s="428"/>
      <c r="D14" s="428"/>
      <c r="E14" s="428"/>
      <c r="F14" s="14" t="s">
        <v>17</v>
      </c>
      <c r="G14" s="14" t="s">
        <v>18</v>
      </c>
      <c r="H14" s="14" t="s">
        <v>57</v>
      </c>
      <c r="I14" s="14" t="s">
        <v>58</v>
      </c>
      <c r="J14" s="14" t="s">
        <v>59</v>
      </c>
      <c r="M14" s="16"/>
      <c r="N14" s="16"/>
      <c r="O14" s="16"/>
      <c r="P14" s="16"/>
    </row>
    <row r="15" spans="1:16" ht="36" customHeight="1" x14ac:dyDescent="0.3">
      <c r="A15" s="421" t="s">
        <v>38</v>
      </c>
      <c r="B15" s="422"/>
      <c r="C15" s="422"/>
      <c r="D15" s="422"/>
      <c r="E15" s="423"/>
      <c r="F15" s="27">
        <v>130100</v>
      </c>
      <c r="G15" s="27">
        <v>87100</v>
      </c>
      <c r="H15" s="189">
        <v>2077.5500000000002</v>
      </c>
      <c r="I15" s="189">
        <v>3007</v>
      </c>
      <c r="J15" s="190">
        <v>3166.44</v>
      </c>
      <c r="L15" s="16"/>
      <c r="M15" s="16"/>
      <c r="N15" s="16"/>
      <c r="O15" s="16"/>
      <c r="P15" s="16"/>
    </row>
    <row r="16" spans="1:16" s="28" customFormat="1" ht="36" customHeight="1" x14ac:dyDescent="0.3">
      <c r="A16" s="424" t="s">
        <v>21</v>
      </c>
      <c r="B16" s="425"/>
      <c r="C16" s="425"/>
      <c r="D16" s="425"/>
      <c r="E16" s="426"/>
      <c r="F16" s="22" t="e">
        <f>SUM('RAČUN PRIHODA I RASHODA'!#REF!-'RAČUN PRIHODA I RASHODA'!#REF!)</f>
        <v>#REF!</v>
      </c>
      <c r="G16" s="22" t="e">
        <f>SUM('RAČUN PRIHODA I RASHODA'!#REF!-'RAČUN PRIHODA I RASHODA'!#REF!)</f>
        <v>#REF!</v>
      </c>
      <c r="H16" s="187">
        <v>2077.5500000000002</v>
      </c>
      <c r="I16" s="187">
        <v>3007</v>
      </c>
      <c r="J16" s="187">
        <v>3166.44</v>
      </c>
      <c r="L16" s="29"/>
      <c r="M16" s="30"/>
      <c r="N16" s="29"/>
    </row>
    <row r="17" spans="1:13" ht="21.75" customHeight="1" x14ac:dyDescent="0.3">
      <c r="A17" s="31"/>
      <c r="B17" s="32"/>
      <c r="C17" s="33"/>
      <c r="D17" s="34"/>
      <c r="E17" s="32"/>
      <c r="F17" s="32"/>
      <c r="G17" s="32"/>
      <c r="H17" s="35"/>
      <c r="I17" s="35"/>
      <c r="J17" s="35"/>
      <c r="M17" s="16"/>
    </row>
    <row r="19" spans="1:13" x14ac:dyDescent="0.3">
      <c r="F19" s="18"/>
      <c r="G19" s="16"/>
    </row>
  </sheetData>
  <mergeCells count="14">
    <mergeCell ref="A15:E15"/>
    <mergeCell ref="A16:E16"/>
    <mergeCell ref="A14:E14"/>
    <mergeCell ref="A1:J1"/>
    <mergeCell ref="A2:J2"/>
    <mergeCell ref="A3:E3"/>
    <mergeCell ref="A4:E4"/>
    <mergeCell ref="A5:E5"/>
    <mergeCell ref="A6:E6"/>
    <mergeCell ref="A13:J13"/>
    <mergeCell ref="A7:E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7"/>
  <sheetViews>
    <sheetView zoomScaleNormal="100" workbookViewId="0">
      <selection activeCell="K106" sqref="K106"/>
    </sheetView>
  </sheetViews>
  <sheetFormatPr defaultColWidth="9.109375" defaultRowHeight="14.4" x14ac:dyDescent="0.25"/>
  <cols>
    <col min="1" max="1" width="7" style="84" bestFit="1" customWidth="1"/>
    <col min="2" max="2" width="8.44140625" style="84" customWidth="1"/>
    <col min="3" max="3" width="5.33203125" style="84" bestFit="1" customWidth="1"/>
    <col min="4" max="4" width="44.44140625" style="84" customWidth="1"/>
    <col min="5" max="5" width="12.5546875" style="99" customWidth="1"/>
    <col min="6" max="6" width="12.5546875" style="84" customWidth="1"/>
    <col min="7" max="7" width="14.5546875" style="84" customWidth="1"/>
    <col min="8" max="8" width="9.6640625" style="84" customWidth="1"/>
    <col min="9" max="9" width="8.88671875" style="84" bestFit="1" customWidth="1"/>
    <col min="10" max="14" width="15.109375" style="84" customWidth="1"/>
    <col min="15" max="15" width="16.6640625" style="84" hidden="1" customWidth="1"/>
    <col min="16" max="16" width="16.44140625" style="84" hidden="1" customWidth="1"/>
    <col min="17" max="17" width="12.5546875" style="84" hidden="1" customWidth="1"/>
    <col min="18" max="19" width="10.6640625" style="84" bestFit="1" customWidth="1"/>
    <col min="20" max="20" width="10.33203125" style="84" bestFit="1" customWidth="1"/>
    <col min="21" max="21" width="11.88671875" style="84" bestFit="1" customWidth="1"/>
    <col min="22" max="22" width="15.44140625" style="84" customWidth="1"/>
    <col min="23" max="23" width="9.109375" style="84" customWidth="1"/>
    <col min="24" max="16384" width="9.109375" style="84"/>
  </cols>
  <sheetData>
    <row r="1" spans="1:17" ht="31.5" customHeight="1" x14ac:dyDescent="0.25">
      <c r="A1" s="443" t="s">
        <v>56</v>
      </c>
      <c r="B1" s="443"/>
      <c r="C1" s="443"/>
      <c r="D1" s="443"/>
      <c r="E1" s="443"/>
      <c r="F1" s="443"/>
      <c r="G1" s="443"/>
      <c r="H1" s="443"/>
      <c r="I1" s="443"/>
      <c r="J1" s="107"/>
    </row>
    <row r="2" spans="1:17" ht="15.75" customHeight="1" x14ac:dyDescent="0.25">
      <c r="A2" s="444" t="s">
        <v>2</v>
      </c>
      <c r="B2" s="445"/>
      <c r="C2" s="445"/>
      <c r="D2" s="445"/>
      <c r="E2" s="445"/>
      <c r="F2" s="445"/>
      <c r="G2" s="445"/>
      <c r="H2" s="445"/>
      <c r="I2" s="445"/>
    </row>
    <row r="3" spans="1:17" s="85" customFormat="1" ht="57.6" x14ac:dyDescent="0.25">
      <c r="A3" s="80" t="s">
        <v>22</v>
      </c>
      <c r="B3" s="80" t="s">
        <v>79</v>
      </c>
      <c r="C3" s="80" t="s">
        <v>29</v>
      </c>
      <c r="D3" s="9" t="s">
        <v>9</v>
      </c>
      <c r="E3" s="80" t="s">
        <v>57</v>
      </c>
      <c r="F3" s="80" t="s">
        <v>58</v>
      </c>
      <c r="G3" s="80" t="s">
        <v>59</v>
      </c>
      <c r="H3" s="80" t="s">
        <v>65</v>
      </c>
      <c r="I3" s="80" t="s">
        <v>65</v>
      </c>
      <c r="J3" s="84"/>
      <c r="K3" s="84"/>
      <c r="L3" s="84"/>
      <c r="M3" s="84"/>
      <c r="N3" s="84"/>
      <c r="O3" s="84"/>
      <c r="P3" s="84"/>
      <c r="Q3" s="84"/>
    </row>
    <row r="4" spans="1:17" s="85" customFormat="1" x14ac:dyDescent="0.25">
      <c r="A4" s="438">
        <v>1</v>
      </c>
      <c r="B4" s="439"/>
      <c r="C4" s="439"/>
      <c r="D4" s="440"/>
      <c r="E4" s="81">
        <v>2</v>
      </c>
      <c r="F4" s="86">
        <v>3</v>
      </c>
      <c r="G4" s="86">
        <v>4</v>
      </c>
      <c r="H4" s="81" t="s">
        <v>78</v>
      </c>
      <c r="I4" s="59" t="s">
        <v>77</v>
      </c>
      <c r="J4" s="84"/>
      <c r="K4" s="84"/>
      <c r="L4" s="84"/>
      <c r="M4" s="84"/>
      <c r="N4" s="84"/>
      <c r="O4" s="84"/>
      <c r="P4" s="84"/>
      <c r="Q4" s="84"/>
    </row>
    <row r="5" spans="1:17" s="88" customFormat="1" x14ac:dyDescent="0.25">
      <c r="A5" s="168">
        <v>6</v>
      </c>
      <c r="B5" s="168"/>
      <c r="C5" s="202">
        <v>52</v>
      </c>
      <c r="D5" s="203" t="s">
        <v>110</v>
      </c>
      <c r="E5" s="204">
        <f>SUM(E6)</f>
        <v>225705.79</v>
      </c>
      <c r="F5" s="201">
        <v>507652</v>
      </c>
      <c r="G5" s="244">
        <f>SUM(G6)</f>
        <v>259309.78</v>
      </c>
      <c r="H5" s="193">
        <f>SUM(G5/E5*100)</f>
        <v>114.8884040591072</v>
      </c>
      <c r="I5" s="193">
        <f>SUM(G5/F5*100)</f>
        <v>51.080224248106973</v>
      </c>
      <c r="J5" s="87"/>
      <c r="K5" s="87"/>
      <c r="L5" s="87"/>
      <c r="M5" s="87"/>
      <c r="N5" s="87"/>
      <c r="O5" s="87"/>
      <c r="P5" s="87"/>
      <c r="Q5" s="87"/>
    </row>
    <row r="6" spans="1:17" s="85" customFormat="1" ht="28.8" x14ac:dyDescent="0.25">
      <c r="A6" s="89"/>
      <c r="B6" s="7">
        <v>63</v>
      </c>
      <c r="C6" s="5"/>
      <c r="D6" s="72" t="s">
        <v>16</v>
      </c>
      <c r="E6" s="162">
        <v>225705.79</v>
      </c>
      <c r="F6" s="162">
        <v>507652</v>
      </c>
      <c r="G6" s="162">
        <v>259309.78</v>
      </c>
      <c r="H6" s="163">
        <f t="shared" ref="H6:H7" si="0">SUM(G6/E6*100)</f>
        <v>114.8884040591072</v>
      </c>
      <c r="I6" s="163">
        <f t="shared" ref="I6:I29" si="1">SUM(G6/F6*100)</f>
        <v>51.080224248106973</v>
      </c>
      <c r="J6" s="84"/>
      <c r="K6" s="84"/>
      <c r="L6" s="84"/>
      <c r="M6" s="84"/>
      <c r="N6" s="84"/>
      <c r="O6" s="84"/>
      <c r="P6" s="84"/>
      <c r="Q6" s="84"/>
    </row>
    <row r="7" spans="1:17" s="88" customFormat="1" ht="28.8" x14ac:dyDescent="0.25">
      <c r="A7" s="89"/>
      <c r="B7" s="7" t="s">
        <v>84</v>
      </c>
      <c r="C7" s="5"/>
      <c r="D7" s="72" t="s">
        <v>90</v>
      </c>
      <c r="E7" s="162">
        <v>225705.79</v>
      </c>
      <c r="F7" s="162">
        <v>507652</v>
      </c>
      <c r="G7" s="162">
        <v>259309.78</v>
      </c>
      <c r="H7" s="163">
        <f t="shared" si="0"/>
        <v>114.8884040591072</v>
      </c>
      <c r="I7" s="163">
        <f t="shared" si="1"/>
        <v>51.080224248106973</v>
      </c>
      <c r="J7" s="87"/>
      <c r="K7" s="87"/>
      <c r="L7" s="87"/>
      <c r="M7" s="87"/>
      <c r="N7" s="87"/>
      <c r="O7" s="87"/>
      <c r="P7" s="87"/>
      <c r="Q7" s="87"/>
    </row>
    <row r="8" spans="1:17" s="85" customFormat="1" ht="28.8" x14ac:dyDescent="0.25">
      <c r="A8" s="90"/>
      <c r="B8" s="66" t="s">
        <v>85</v>
      </c>
      <c r="C8" s="90"/>
      <c r="D8" s="69" t="s">
        <v>86</v>
      </c>
      <c r="E8" s="160">
        <v>225705.79</v>
      </c>
      <c r="F8" s="160">
        <v>503670</v>
      </c>
      <c r="G8" s="160">
        <v>259309.78</v>
      </c>
      <c r="H8" s="243">
        <f t="shared" ref="H8:H20" si="2">SUM(G8/E8*100)</f>
        <v>114.8884040591072</v>
      </c>
      <c r="I8" s="243">
        <f t="shared" si="1"/>
        <v>51.484062977743363</v>
      </c>
      <c r="J8" s="84"/>
      <c r="K8" s="84"/>
      <c r="L8" s="87"/>
      <c r="M8" s="84"/>
      <c r="N8" s="84"/>
      <c r="O8" s="84"/>
      <c r="P8" s="84"/>
      <c r="Q8" s="84"/>
    </row>
    <row r="9" spans="1:17" s="85" customFormat="1" x14ac:dyDescent="0.25">
      <c r="A9" s="197">
        <v>6</v>
      </c>
      <c r="B9" s="198"/>
      <c r="C9" s="199">
        <v>43</v>
      </c>
      <c r="D9" s="200" t="s">
        <v>23</v>
      </c>
      <c r="E9" s="201">
        <v>668.89</v>
      </c>
      <c r="F9" s="201">
        <v>1181</v>
      </c>
      <c r="G9" s="201">
        <v>263.47000000000003</v>
      </c>
      <c r="H9" s="163">
        <f t="shared" ref="H9:H12" si="3">SUM(G9/E9*100)</f>
        <v>39.389137227346808</v>
      </c>
      <c r="I9" s="163">
        <f t="shared" ref="I9:I12" si="4">SUM(G9/F9*100)</f>
        <v>22.309060118543609</v>
      </c>
      <c r="J9" s="84"/>
      <c r="K9" s="84"/>
      <c r="L9" s="87"/>
      <c r="M9" s="84"/>
      <c r="N9" s="84"/>
      <c r="O9" s="84"/>
      <c r="P9" s="84"/>
      <c r="Q9" s="84"/>
    </row>
    <row r="10" spans="1:17" s="85" customFormat="1" ht="28.8" x14ac:dyDescent="0.25">
      <c r="A10" s="89"/>
      <c r="B10" s="7" t="s">
        <v>166</v>
      </c>
      <c r="C10" s="5"/>
      <c r="D10" s="72" t="s">
        <v>13</v>
      </c>
      <c r="E10" s="161">
        <v>668.89</v>
      </c>
      <c r="F10" s="161">
        <v>1181</v>
      </c>
      <c r="G10" s="196">
        <v>263.47000000000003</v>
      </c>
      <c r="H10" s="163">
        <f t="shared" si="3"/>
        <v>39.389137227346808</v>
      </c>
      <c r="I10" s="163">
        <f t="shared" si="4"/>
        <v>22.309060118543609</v>
      </c>
      <c r="J10" s="84"/>
      <c r="K10" s="84"/>
      <c r="L10" s="87"/>
      <c r="M10" s="84"/>
      <c r="N10" s="84"/>
      <c r="O10" s="84"/>
      <c r="P10" s="84"/>
      <c r="Q10" s="84"/>
    </row>
    <row r="11" spans="1:17" s="85" customFormat="1" x14ac:dyDescent="0.25">
      <c r="A11" s="89"/>
      <c r="B11" s="7" t="s">
        <v>108</v>
      </c>
      <c r="C11" s="5"/>
      <c r="D11" s="72" t="s">
        <v>41</v>
      </c>
      <c r="E11" s="161">
        <v>668.89</v>
      </c>
      <c r="F11" s="161">
        <v>1181</v>
      </c>
      <c r="G11" s="196">
        <v>263.47000000000003</v>
      </c>
      <c r="H11" s="163">
        <f t="shared" si="3"/>
        <v>39.389137227346808</v>
      </c>
      <c r="I11" s="163">
        <f t="shared" si="4"/>
        <v>22.309060118543609</v>
      </c>
      <c r="J11" s="84"/>
      <c r="K11" s="84"/>
      <c r="L11" s="87"/>
      <c r="M11" s="84"/>
      <c r="N11" s="84"/>
      <c r="O11" s="84"/>
      <c r="P11" s="84"/>
      <c r="Q11" s="84"/>
    </row>
    <row r="12" spans="1:17" s="85" customFormat="1" x14ac:dyDescent="0.25">
      <c r="A12" s="90"/>
      <c r="B12" s="66" t="s">
        <v>109</v>
      </c>
      <c r="C12" s="1"/>
      <c r="D12" s="69" t="s">
        <v>87</v>
      </c>
      <c r="E12" s="167">
        <v>668.89</v>
      </c>
      <c r="F12" s="167">
        <v>1181</v>
      </c>
      <c r="G12" s="167">
        <v>263.47000000000003</v>
      </c>
      <c r="H12" s="163">
        <f t="shared" si="3"/>
        <v>39.389137227346808</v>
      </c>
      <c r="I12" s="163">
        <f t="shared" si="4"/>
        <v>22.309060118543609</v>
      </c>
      <c r="J12" s="84"/>
      <c r="K12" s="84"/>
      <c r="L12" s="87"/>
      <c r="M12" s="84"/>
      <c r="N12" s="84"/>
      <c r="O12" s="84"/>
      <c r="P12" s="84"/>
      <c r="Q12" s="84"/>
    </row>
    <row r="13" spans="1:17" s="195" customFormat="1" x14ac:dyDescent="0.25">
      <c r="A13" s="197">
        <v>6</v>
      </c>
      <c r="B13" s="192"/>
      <c r="C13" s="199">
        <v>61</v>
      </c>
      <c r="D13" s="200" t="s">
        <v>36</v>
      </c>
      <c r="E13" s="201">
        <v>0</v>
      </c>
      <c r="F13" s="201">
        <v>1272</v>
      </c>
      <c r="G13" s="201">
        <v>0</v>
      </c>
      <c r="H13" s="193">
        <v>0</v>
      </c>
      <c r="I13" s="193">
        <f t="shared" si="1"/>
        <v>0</v>
      </c>
      <c r="J13" s="194"/>
      <c r="K13" s="194"/>
      <c r="L13" s="194"/>
      <c r="M13" s="194"/>
      <c r="N13" s="194"/>
      <c r="O13" s="194"/>
      <c r="P13" s="194"/>
      <c r="Q13" s="194"/>
    </row>
    <row r="14" spans="1:17" s="85" customFormat="1" ht="28.8" x14ac:dyDescent="0.25">
      <c r="A14" s="418"/>
      <c r="B14" s="70">
        <v>66</v>
      </c>
      <c r="C14" s="77"/>
      <c r="D14" s="78" t="s">
        <v>13</v>
      </c>
      <c r="E14" s="162">
        <v>0</v>
      </c>
      <c r="F14" s="162">
        <v>1272</v>
      </c>
      <c r="G14" s="162">
        <v>0</v>
      </c>
      <c r="H14" s="163">
        <v>0</v>
      </c>
      <c r="I14" s="163">
        <f t="shared" si="1"/>
        <v>0</v>
      </c>
      <c r="J14" s="84"/>
      <c r="K14" s="84"/>
      <c r="L14" s="84"/>
      <c r="M14" s="84"/>
      <c r="N14" s="84"/>
      <c r="O14" s="84"/>
      <c r="P14" s="84"/>
      <c r="Q14" s="84"/>
    </row>
    <row r="15" spans="1:17" s="85" customFormat="1" ht="28.8" x14ac:dyDescent="0.25">
      <c r="A15" s="418"/>
      <c r="B15" s="70">
        <v>663</v>
      </c>
      <c r="C15" s="77"/>
      <c r="D15" s="78" t="s">
        <v>127</v>
      </c>
      <c r="E15" s="162">
        <v>0</v>
      </c>
      <c r="F15" s="162">
        <v>1272</v>
      </c>
      <c r="G15" s="162">
        <v>0</v>
      </c>
      <c r="H15" s="163">
        <v>0</v>
      </c>
      <c r="I15" s="163">
        <f t="shared" si="1"/>
        <v>0</v>
      </c>
      <c r="J15" s="84"/>
      <c r="K15" s="84"/>
      <c r="L15" s="84"/>
      <c r="M15" s="84"/>
      <c r="N15" s="84"/>
      <c r="O15" s="84"/>
      <c r="P15" s="84"/>
      <c r="Q15" s="84"/>
    </row>
    <row r="16" spans="1:17" s="88" customFormat="1" x14ac:dyDescent="0.25">
      <c r="A16" s="419"/>
      <c r="B16" s="71">
        <v>6631</v>
      </c>
      <c r="C16" s="3"/>
      <c r="D16" s="4" t="s">
        <v>44</v>
      </c>
      <c r="E16" s="160">
        <v>0</v>
      </c>
      <c r="F16" s="160">
        <v>1272</v>
      </c>
      <c r="G16" s="160">
        <v>0</v>
      </c>
      <c r="H16" s="163">
        <v>0</v>
      </c>
      <c r="I16" s="163">
        <f t="shared" si="1"/>
        <v>0</v>
      </c>
      <c r="J16" s="87"/>
      <c r="K16" s="87"/>
      <c r="L16" s="87"/>
      <c r="M16" s="87"/>
      <c r="N16" s="87"/>
      <c r="O16" s="87"/>
      <c r="P16" s="87"/>
      <c r="Q16" s="87"/>
    </row>
    <row r="17" spans="1:17" s="93" customFormat="1" x14ac:dyDescent="0.25">
      <c r="A17" s="197">
        <v>6</v>
      </c>
      <c r="B17" s="198"/>
      <c r="C17" s="199" t="s">
        <v>24</v>
      </c>
      <c r="D17" s="200" t="s">
        <v>35</v>
      </c>
      <c r="E17" s="201">
        <v>212.36</v>
      </c>
      <c r="F17" s="201">
        <v>195</v>
      </c>
      <c r="G17" s="201">
        <v>159.24</v>
      </c>
      <c r="H17" s="163">
        <f t="shared" si="2"/>
        <v>74.985873045771328</v>
      </c>
      <c r="I17" s="163">
        <f t="shared" si="1"/>
        <v>81.66153846153847</v>
      </c>
      <c r="J17" s="92"/>
      <c r="K17" s="92"/>
      <c r="L17" s="92"/>
      <c r="M17" s="92"/>
      <c r="N17" s="92"/>
      <c r="O17" s="92"/>
      <c r="P17" s="92"/>
      <c r="Q17" s="92"/>
    </row>
    <row r="18" spans="1:17" s="93" customFormat="1" ht="28.8" x14ac:dyDescent="0.25">
      <c r="A18" s="205"/>
      <c r="B18" s="206">
        <v>66</v>
      </c>
      <c r="C18" s="207"/>
      <c r="D18" s="210" t="s">
        <v>128</v>
      </c>
      <c r="E18" s="208">
        <v>212.36</v>
      </c>
      <c r="F18" s="209">
        <v>195</v>
      </c>
      <c r="G18" s="209">
        <v>159.24</v>
      </c>
      <c r="H18" s="163">
        <v>74.989999999999995</v>
      </c>
      <c r="I18" s="163">
        <v>81.66</v>
      </c>
      <c r="J18" s="92"/>
      <c r="K18" s="92"/>
      <c r="L18" s="92"/>
      <c r="M18" s="92"/>
      <c r="N18" s="92"/>
      <c r="O18" s="92"/>
      <c r="P18" s="92"/>
      <c r="Q18" s="92"/>
    </row>
    <row r="19" spans="1:17" s="104" customFormat="1" ht="28.8" x14ac:dyDescent="0.25">
      <c r="A19" s="420"/>
      <c r="B19" s="103">
        <v>661</v>
      </c>
      <c r="C19" s="105"/>
      <c r="D19" s="106" t="s">
        <v>40</v>
      </c>
      <c r="E19" s="166">
        <v>212.36</v>
      </c>
      <c r="F19" s="166">
        <v>195</v>
      </c>
      <c r="G19" s="166">
        <v>159.24</v>
      </c>
      <c r="H19" s="163">
        <f t="shared" si="2"/>
        <v>74.985873045771328</v>
      </c>
      <c r="I19" s="163">
        <f t="shared" si="1"/>
        <v>81.66153846153847</v>
      </c>
      <c r="J19" s="84"/>
      <c r="K19" s="84"/>
      <c r="L19" s="84"/>
      <c r="M19" s="84"/>
      <c r="N19" s="84"/>
      <c r="O19" s="84"/>
      <c r="P19" s="84"/>
      <c r="Q19" s="84"/>
    </row>
    <row r="20" spans="1:17" s="87" customFormat="1" ht="21.6" customHeight="1" x14ac:dyDescent="0.25">
      <c r="A20" s="205"/>
      <c r="B20" s="66" t="s">
        <v>88</v>
      </c>
      <c r="C20" s="79"/>
      <c r="D20" s="102" t="s">
        <v>89</v>
      </c>
      <c r="E20" s="165">
        <v>212.36</v>
      </c>
      <c r="F20" s="165">
        <v>195</v>
      </c>
      <c r="G20" s="165">
        <v>159.24</v>
      </c>
      <c r="H20" s="163">
        <f t="shared" si="2"/>
        <v>74.985873045771328</v>
      </c>
      <c r="I20" s="163">
        <f t="shared" si="1"/>
        <v>81.66153846153847</v>
      </c>
      <c r="J20" s="191"/>
    </row>
    <row r="21" spans="1:17" s="87" customFormat="1" ht="21.6" customHeight="1" x14ac:dyDescent="0.25">
      <c r="A21" s="197">
        <v>7</v>
      </c>
      <c r="B21" s="198"/>
      <c r="C21" s="199" t="s">
        <v>24</v>
      </c>
      <c r="D21" s="200" t="s">
        <v>35</v>
      </c>
      <c r="E21" s="201">
        <v>0</v>
      </c>
      <c r="F21" s="201">
        <v>100</v>
      </c>
      <c r="G21" s="201">
        <v>18.53</v>
      </c>
      <c r="H21" s="163">
        <v>0</v>
      </c>
      <c r="I21" s="163">
        <f t="shared" ref="I21" si="5">SUM(G21/F21*100)</f>
        <v>18.53</v>
      </c>
      <c r="J21" s="191"/>
    </row>
    <row r="22" spans="1:17" s="87" customFormat="1" ht="28.2" customHeight="1" x14ac:dyDescent="0.25">
      <c r="A22" s="205"/>
      <c r="B22" s="206">
        <v>71</v>
      </c>
      <c r="C22" s="207"/>
      <c r="D22" s="210" t="s">
        <v>130</v>
      </c>
      <c r="E22" s="208">
        <v>0</v>
      </c>
      <c r="F22" s="209">
        <v>100</v>
      </c>
      <c r="G22" s="209">
        <v>18.53</v>
      </c>
      <c r="H22" s="163">
        <v>0</v>
      </c>
      <c r="I22" s="163">
        <v>18.53</v>
      </c>
      <c r="J22" s="191"/>
    </row>
    <row r="23" spans="1:17" s="87" customFormat="1" ht="30" customHeight="1" x14ac:dyDescent="0.25">
      <c r="A23" s="62"/>
      <c r="B23" s="103">
        <v>711</v>
      </c>
      <c r="C23" s="105"/>
      <c r="D23" s="106" t="s">
        <v>131</v>
      </c>
      <c r="E23" s="166">
        <v>0</v>
      </c>
      <c r="F23" s="166">
        <v>100</v>
      </c>
      <c r="G23" s="166">
        <v>18.53</v>
      </c>
      <c r="H23" s="163">
        <v>0</v>
      </c>
      <c r="I23" s="163">
        <f t="shared" ref="I23:I24" si="6">SUM(G23/F23*100)</f>
        <v>18.53</v>
      </c>
      <c r="J23" s="191"/>
    </row>
    <row r="24" spans="1:17" s="87" customFormat="1" ht="27.6" customHeight="1" x14ac:dyDescent="0.25">
      <c r="A24" s="94"/>
      <c r="B24" s="66" t="s">
        <v>129</v>
      </c>
      <c r="C24" s="79"/>
      <c r="D24" s="102" t="s">
        <v>132</v>
      </c>
      <c r="E24" s="165">
        <v>0</v>
      </c>
      <c r="F24" s="165">
        <v>100</v>
      </c>
      <c r="G24" s="165">
        <v>18.53</v>
      </c>
      <c r="H24" s="243">
        <v>0</v>
      </c>
      <c r="I24" s="243">
        <f t="shared" si="6"/>
        <v>18.53</v>
      </c>
      <c r="J24" s="191"/>
    </row>
    <row r="25" spans="1:17" s="87" customFormat="1" ht="27.6" customHeight="1" x14ac:dyDescent="0.25">
      <c r="A25" s="417" t="s">
        <v>197</v>
      </c>
      <c r="B25" s="66"/>
      <c r="C25" s="79"/>
      <c r="D25" s="416" t="s">
        <v>196</v>
      </c>
      <c r="E25" s="208">
        <v>212.36</v>
      </c>
      <c r="F25" s="208">
        <v>295</v>
      </c>
      <c r="G25" s="208">
        <v>177.7</v>
      </c>
      <c r="H25" s="193">
        <v>11.11</v>
      </c>
      <c r="I25" s="193">
        <v>60.26</v>
      </c>
      <c r="J25" s="191"/>
    </row>
    <row r="26" spans="1:17" s="88" customFormat="1" ht="19.8" customHeight="1" x14ac:dyDescent="0.25">
      <c r="A26" s="91">
        <v>6</v>
      </c>
      <c r="B26" s="100"/>
      <c r="C26" s="2">
        <v>11</v>
      </c>
      <c r="D26" s="101" t="s">
        <v>28</v>
      </c>
      <c r="E26" s="164">
        <v>0</v>
      </c>
      <c r="F26" s="164">
        <v>1327</v>
      </c>
      <c r="G26" s="164">
        <v>479.38</v>
      </c>
      <c r="H26" s="163">
        <v>0</v>
      </c>
      <c r="I26" s="163">
        <f t="shared" si="1"/>
        <v>36.125094197437832</v>
      </c>
      <c r="J26" s="87"/>
      <c r="K26" s="87"/>
      <c r="L26" s="87"/>
      <c r="M26" s="87"/>
      <c r="N26" s="87"/>
      <c r="O26" s="87"/>
      <c r="P26" s="87"/>
      <c r="Q26" s="87"/>
    </row>
    <row r="27" spans="1:17" s="85" customFormat="1" ht="28.8" x14ac:dyDescent="0.25">
      <c r="A27" s="89"/>
      <c r="B27" s="7">
        <v>67</v>
      </c>
      <c r="C27" s="5"/>
      <c r="D27" s="72" t="s">
        <v>10</v>
      </c>
      <c r="E27" s="162">
        <v>0</v>
      </c>
      <c r="F27" s="162">
        <v>1327</v>
      </c>
      <c r="G27" s="162">
        <v>479.38</v>
      </c>
      <c r="H27" s="163">
        <v>0</v>
      </c>
      <c r="I27" s="163">
        <f t="shared" si="1"/>
        <v>36.125094197437832</v>
      </c>
      <c r="J27" s="84"/>
      <c r="K27" s="84"/>
      <c r="L27" s="84"/>
      <c r="M27" s="84"/>
      <c r="N27" s="84"/>
      <c r="O27" s="84"/>
      <c r="P27" s="84"/>
      <c r="Q27" s="84"/>
    </row>
    <row r="28" spans="1:17" s="88" customFormat="1" ht="42" customHeight="1" x14ac:dyDescent="0.25">
      <c r="A28" s="89"/>
      <c r="B28" s="7" t="s">
        <v>80</v>
      </c>
      <c r="C28" s="5"/>
      <c r="D28" s="72" t="s">
        <v>39</v>
      </c>
      <c r="E28" s="162">
        <v>0</v>
      </c>
      <c r="F28" s="162">
        <v>1327</v>
      </c>
      <c r="G28" s="162">
        <v>479.38</v>
      </c>
      <c r="H28" s="163">
        <v>0</v>
      </c>
      <c r="I28" s="163">
        <v>36.130000000000003</v>
      </c>
      <c r="J28" s="87"/>
      <c r="K28" s="87"/>
      <c r="L28" s="87"/>
      <c r="M28" s="87"/>
      <c r="N28" s="87"/>
      <c r="O28" s="87"/>
      <c r="P28" s="87"/>
      <c r="Q28" s="87"/>
    </row>
    <row r="29" spans="1:17" s="85" customFormat="1" ht="28.8" x14ac:dyDescent="0.25">
      <c r="A29" s="90"/>
      <c r="B29" s="66" t="s">
        <v>81</v>
      </c>
      <c r="C29" s="1"/>
      <c r="D29" s="69" t="s">
        <v>82</v>
      </c>
      <c r="E29" s="160">
        <v>0</v>
      </c>
      <c r="F29" s="160">
        <v>1327</v>
      </c>
      <c r="G29" s="160">
        <v>479.38</v>
      </c>
      <c r="H29" s="243">
        <v>0</v>
      </c>
      <c r="I29" s="243">
        <f t="shared" si="1"/>
        <v>36.125094197437832</v>
      </c>
      <c r="J29" s="84"/>
      <c r="K29" s="84"/>
      <c r="L29" s="84"/>
      <c r="M29" s="84"/>
      <c r="N29" s="84"/>
      <c r="O29" s="84"/>
      <c r="P29" s="84"/>
      <c r="Q29" s="84"/>
    </row>
    <row r="30" spans="1:17" s="85" customFormat="1" x14ac:dyDescent="0.25">
      <c r="A30" s="197">
        <v>6</v>
      </c>
      <c r="B30" s="100"/>
      <c r="C30" s="2">
        <v>15</v>
      </c>
      <c r="D30" s="101" t="s">
        <v>133</v>
      </c>
      <c r="E30" s="164">
        <v>7055.76</v>
      </c>
      <c r="F30" s="164">
        <v>14837</v>
      </c>
      <c r="G30" s="164">
        <v>7773.31</v>
      </c>
      <c r="H30" s="163">
        <f t="shared" ref="H30:H33" si="7">SUM(G30/E30*100)</f>
        <v>110.16970531877502</v>
      </c>
      <c r="I30" s="163">
        <f t="shared" ref="I30:I31" si="8">SUM(G30/F30*100)</f>
        <v>52.391386398867702</v>
      </c>
      <c r="J30" s="84"/>
      <c r="K30" s="84"/>
      <c r="L30" s="84"/>
      <c r="M30" s="84"/>
      <c r="N30" s="84"/>
      <c r="O30" s="84"/>
      <c r="P30" s="84"/>
      <c r="Q30" s="84"/>
    </row>
    <row r="31" spans="1:17" s="85" customFormat="1" ht="28.8" x14ac:dyDescent="0.25">
      <c r="A31" s="418"/>
      <c r="B31" s="7">
        <v>67</v>
      </c>
      <c r="C31" s="5"/>
      <c r="D31" s="72" t="s">
        <v>10</v>
      </c>
      <c r="E31" s="162">
        <v>7055.76</v>
      </c>
      <c r="F31" s="162">
        <v>14837</v>
      </c>
      <c r="G31" s="162">
        <v>7773.31</v>
      </c>
      <c r="H31" s="163">
        <f t="shared" si="7"/>
        <v>110.16970531877502</v>
      </c>
      <c r="I31" s="163">
        <f t="shared" si="8"/>
        <v>52.391386398867702</v>
      </c>
      <c r="J31" s="84"/>
      <c r="K31" s="84"/>
      <c r="L31" s="84"/>
      <c r="M31" s="84"/>
      <c r="N31" s="84"/>
      <c r="O31" s="84"/>
      <c r="P31" s="84"/>
      <c r="Q31" s="84"/>
    </row>
    <row r="32" spans="1:17" s="85" customFormat="1" ht="28.8" x14ac:dyDescent="0.25">
      <c r="A32" s="418"/>
      <c r="B32" s="7" t="s">
        <v>80</v>
      </c>
      <c r="C32" s="5"/>
      <c r="D32" s="72" t="s">
        <v>39</v>
      </c>
      <c r="E32" s="162">
        <v>7055.76</v>
      </c>
      <c r="F32" s="162">
        <v>14837</v>
      </c>
      <c r="G32" s="162">
        <v>7773.31</v>
      </c>
      <c r="H32" s="163">
        <f t="shared" si="7"/>
        <v>110.16970531877502</v>
      </c>
      <c r="I32" s="163">
        <v>52.39</v>
      </c>
      <c r="J32" s="84"/>
      <c r="K32" s="84"/>
      <c r="L32" s="84"/>
      <c r="M32" s="84"/>
      <c r="N32" s="84"/>
      <c r="O32" s="84"/>
      <c r="P32" s="84"/>
      <c r="Q32" s="84"/>
    </row>
    <row r="33" spans="1:17" s="85" customFormat="1" ht="28.8" x14ac:dyDescent="0.25">
      <c r="A33" s="419"/>
      <c r="B33" s="66" t="s">
        <v>81</v>
      </c>
      <c r="C33" s="1"/>
      <c r="D33" s="69" t="s">
        <v>82</v>
      </c>
      <c r="E33" s="160">
        <v>7055.76</v>
      </c>
      <c r="F33" s="160">
        <v>14837</v>
      </c>
      <c r="G33" s="160">
        <v>7773.31</v>
      </c>
      <c r="H33" s="163">
        <f t="shared" si="7"/>
        <v>110.16970531877502</v>
      </c>
      <c r="I33" s="163">
        <f t="shared" ref="I33" si="9">SUM(G33/F33*100)</f>
        <v>52.391386398867702</v>
      </c>
      <c r="J33" s="84"/>
      <c r="K33" s="84"/>
      <c r="L33" s="84"/>
      <c r="M33" s="84"/>
      <c r="N33" s="84"/>
      <c r="O33" s="84"/>
      <c r="P33" s="84"/>
      <c r="Q33" s="84"/>
    </row>
    <row r="34" spans="1:17" s="85" customFormat="1" ht="20.399999999999999" customHeight="1" x14ac:dyDescent="0.25">
      <c r="A34" s="197">
        <v>6</v>
      </c>
      <c r="B34" s="91"/>
      <c r="C34" s="2">
        <v>12</v>
      </c>
      <c r="D34" s="101" t="s">
        <v>125</v>
      </c>
      <c r="E34" s="164">
        <v>50920.09</v>
      </c>
      <c r="F34" s="164">
        <v>102588</v>
      </c>
      <c r="G34" s="164">
        <v>61942</v>
      </c>
      <c r="H34" s="163">
        <v>121.69</v>
      </c>
      <c r="I34" s="163">
        <v>60.4</v>
      </c>
      <c r="J34" s="84"/>
      <c r="K34" s="84"/>
      <c r="L34" s="84"/>
      <c r="M34" s="84"/>
      <c r="N34" s="84"/>
      <c r="O34" s="84"/>
      <c r="P34" s="84"/>
      <c r="Q34" s="84"/>
    </row>
    <row r="35" spans="1:17" s="85" customFormat="1" ht="28.8" x14ac:dyDescent="0.25">
      <c r="A35" s="89"/>
      <c r="B35" s="7">
        <v>67</v>
      </c>
      <c r="C35" s="5"/>
      <c r="D35" s="72" t="s">
        <v>10</v>
      </c>
      <c r="E35" s="162">
        <v>50920.09</v>
      </c>
      <c r="F35" s="162">
        <v>102588</v>
      </c>
      <c r="G35" s="162">
        <v>61962.42</v>
      </c>
      <c r="H35" s="163">
        <f t="shared" ref="H35:H37" si="10">SUM(G35/E35*100)</f>
        <v>121.68560581884282</v>
      </c>
      <c r="I35" s="163">
        <f t="shared" ref="I35" si="11">SUM(G35/F35*100)</f>
        <v>60.399286466253365</v>
      </c>
      <c r="J35" s="84"/>
      <c r="K35" s="84"/>
      <c r="L35" s="84"/>
      <c r="M35" s="84"/>
      <c r="N35" s="84"/>
      <c r="O35" s="84"/>
      <c r="P35" s="84"/>
      <c r="Q35" s="84"/>
    </row>
    <row r="36" spans="1:17" s="85" customFormat="1" ht="28.8" x14ac:dyDescent="0.25">
      <c r="A36" s="89"/>
      <c r="B36" s="7" t="s">
        <v>80</v>
      </c>
      <c r="C36" s="5"/>
      <c r="D36" s="72" t="s">
        <v>39</v>
      </c>
      <c r="E36" s="162">
        <v>50920.09</v>
      </c>
      <c r="F36" s="162">
        <v>102588</v>
      </c>
      <c r="G36" s="162">
        <v>61962.42</v>
      </c>
      <c r="H36" s="163">
        <f t="shared" si="10"/>
        <v>121.68560581884282</v>
      </c>
      <c r="I36" s="163">
        <v>60.4</v>
      </c>
      <c r="J36" s="84"/>
      <c r="K36" s="84"/>
      <c r="L36" s="84"/>
      <c r="M36" s="84"/>
      <c r="N36" s="84"/>
      <c r="O36" s="84"/>
      <c r="P36" s="84"/>
      <c r="Q36" s="84"/>
    </row>
    <row r="37" spans="1:17" s="85" customFormat="1" ht="28.8" x14ac:dyDescent="0.25">
      <c r="A37" s="90"/>
      <c r="B37" s="66" t="s">
        <v>81</v>
      </c>
      <c r="C37" s="1"/>
      <c r="D37" s="69" t="s">
        <v>82</v>
      </c>
      <c r="E37" s="160">
        <v>50920.09</v>
      </c>
      <c r="F37" s="160">
        <v>102588</v>
      </c>
      <c r="G37" s="160">
        <v>61962.42</v>
      </c>
      <c r="H37" s="163">
        <f t="shared" si="10"/>
        <v>121.68560581884282</v>
      </c>
      <c r="I37" s="163">
        <f t="shared" ref="I37" si="12">SUM(G37/F37*100)</f>
        <v>60.399286466253365</v>
      </c>
      <c r="J37" s="84"/>
      <c r="K37" s="84"/>
      <c r="L37" s="84"/>
      <c r="M37" s="84"/>
      <c r="N37" s="84"/>
      <c r="O37" s="84"/>
      <c r="P37" s="84"/>
      <c r="Q37" s="84"/>
    </row>
    <row r="38" spans="1:17" s="85" customFormat="1" ht="43.2" x14ac:dyDescent="0.25">
      <c r="A38" s="90"/>
      <c r="B38" s="66" t="s">
        <v>83</v>
      </c>
      <c r="C38" s="1"/>
      <c r="D38" s="69" t="s">
        <v>126</v>
      </c>
      <c r="E38" s="160">
        <v>0</v>
      </c>
      <c r="F38" s="160">
        <v>0</v>
      </c>
      <c r="G38" s="160">
        <v>0</v>
      </c>
      <c r="H38" s="163">
        <v>0</v>
      </c>
      <c r="I38" s="163">
        <v>0</v>
      </c>
      <c r="J38" s="84"/>
      <c r="K38" s="84"/>
      <c r="L38" s="84"/>
      <c r="M38" s="84"/>
      <c r="N38" s="84"/>
      <c r="O38" s="84"/>
      <c r="P38" s="84"/>
      <c r="Q38" s="84"/>
    </row>
    <row r="39" spans="1:17" s="85" customFormat="1" x14ac:dyDescent="0.25">
      <c r="A39" s="446" t="s">
        <v>164</v>
      </c>
      <c r="B39" s="446"/>
      <c r="C39" s="446"/>
      <c r="D39" s="446"/>
      <c r="E39" s="245">
        <v>284562.89</v>
      </c>
      <c r="F39" s="245">
        <v>629152</v>
      </c>
      <c r="G39" s="245">
        <v>329966.13</v>
      </c>
      <c r="H39" s="246">
        <f t="shared" ref="H39" si="13">SUM(G39/E39*100)</f>
        <v>115.95543255833533</v>
      </c>
      <c r="I39" s="246">
        <f t="shared" ref="I39" si="14">SUM(G39/F39*100)</f>
        <v>52.446170400793449</v>
      </c>
      <c r="J39" s="84"/>
      <c r="K39" s="84"/>
      <c r="L39" s="84"/>
      <c r="M39" s="84"/>
      <c r="N39" s="84"/>
      <c r="O39" s="84"/>
      <c r="P39" s="84"/>
      <c r="Q39" s="84"/>
    </row>
    <row r="40" spans="1:17" s="88" customFormat="1" ht="15.75" customHeight="1" x14ac:dyDescent="0.25">
      <c r="A40" s="441" t="s">
        <v>32</v>
      </c>
      <c r="B40" s="442"/>
      <c r="C40" s="442"/>
      <c r="D40" s="442"/>
      <c r="E40" s="442"/>
      <c r="F40" s="442"/>
      <c r="G40" s="442"/>
      <c r="H40" s="442"/>
      <c r="I40" s="442"/>
      <c r="J40" s="87"/>
      <c r="K40" s="87"/>
      <c r="L40" s="87"/>
      <c r="M40" s="87"/>
      <c r="N40" s="87"/>
      <c r="O40" s="87"/>
      <c r="P40" s="87"/>
      <c r="Q40" s="87"/>
    </row>
    <row r="41" spans="1:17" s="85" customFormat="1" ht="57.6" x14ac:dyDescent="0.25">
      <c r="A41" s="80" t="s">
        <v>22</v>
      </c>
      <c r="B41" s="80" t="s">
        <v>79</v>
      </c>
      <c r="C41" s="80" t="s">
        <v>29</v>
      </c>
      <c r="D41" s="9" t="s">
        <v>9</v>
      </c>
      <c r="E41" s="83" t="s">
        <v>57</v>
      </c>
      <c r="F41" s="83" t="s">
        <v>58</v>
      </c>
      <c r="G41" s="83" t="s">
        <v>59</v>
      </c>
      <c r="H41" s="80" t="s">
        <v>65</v>
      </c>
      <c r="I41" s="80" t="s">
        <v>65</v>
      </c>
      <c r="J41" s="84"/>
      <c r="K41" s="84"/>
      <c r="L41" s="84"/>
      <c r="M41" s="84"/>
      <c r="N41" s="84"/>
      <c r="O41" s="84"/>
      <c r="P41" s="84"/>
      <c r="Q41" s="84"/>
    </row>
    <row r="42" spans="1:17" s="85" customFormat="1" x14ac:dyDescent="0.25">
      <c r="A42" s="438">
        <v>1</v>
      </c>
      <c r="B42" s="439"/>
      <c r="C42" s="439"/>
      <c r="D42" s="440"/>
      <c r="E42" s="81">
        <v>2</v>
      </c>
      <c r="F42" s="86">
        <v>3</v>
      </c>
      <c r="G42" s="86">
        <v>4</v>
      </c>
      <c r="H42" s="81" t="s">
        <v>78</v>
      </c>
      <c r="I42" s="59" t="s">
        <v>77</v>
      </c>
      <c r="J42" s="84"/>
      <c r="K42" s="84"/>
      <c r="L42" s="84"/>
      <c r="M42" s="84"/>
      <c r="N42" s="84"/>
      <c r="O42" s="84"/>
      <c r="P42" s="84"/>
      <c r="Q42" s="84"/>
    </row>
    <row r="43" spans="1:17" s="85" customFormat="1" x14ac:dyDescent="0.25">
      <c r="A43" s="82"/>
      <c r="B43" s="82"/>
      <c r="C43" s="171">
        <v>52</v>
      </c>
      <c r="D43" s="170" t="s">
        <v>110</v>
      </c>
      <c r="E43" s="241">
        <v>225705.79</v>
      </c>
      <c r="F43" s="241">
        <v>510348</v>
      </c>
      <c r="G43" s="241">
        <v>256758.76</v>
      </c>
      <c r="H43" s="242">
        <f t="shared" ref="H43:H122" si="15">SUM(G43/E43*100)</f>
        <v>113.75816278350679</v>
      </c>
      <c r="I43" s="242">
        <f t="shared" ref="I43:I124" si="16">SUM(G43/F43*100)</f>
        <v>50.31052536700448</v>
      </c>
      <c r="J43" s="84"/>
      <c r="K43" s="84"/>
      <c r="L43" s="84"/>
      <c r="M43" s="84"/>
      <c r="N43" s="84"/>
      <c r="O43" s="84"/>
      <c r="P43" s="84"/>
      <c r="Q43" s="84"/>
    </row>
    <row r="44" spans="1:17" s="85" customFormat="1" x14ac:dyDescent="0.25">
      <c r="A44" s="400">
        <v>3</v>
      </c>
      <c r="B44" s="347">
        <v>31</v>
      </c>
      <c r="C44" s="63"/>
      <c r="D44" s="6" t="s">
        <v>11</v>
      </c>
      <c r="E44" s="169">
        <v>205538.65</v>
      </c>
      <c r="F44" s="169">
        <v>458898</v>
      </c>
      <c r="G44" s="169">
        <v>232195.62</v>
      </c>
      <c r="H44" s="177">
        <f t="shared" si="15"/>
        <v>112.96932231480552</v>
      </c>
      <c r="I44" s="177">
        <f t="shared" si="16"/>
        <v>50.598525162454401</v>
      </c>
      <c r="J44" s="84"/>
      <c r="K44" s="84"/>
      <c r="L44" s="84"/>
      <c r="M44" s="84"/>
      <c r="N44" s="84"/>
      <c r="O44" s="84"/>
      <c r="P44" s="84"/>
      <c r="Q44" s="84"/>
    </row>
    <row r="45" spans="1:17" s="88" customFormat="1" x14ac:dyDescent="0.25">
      <c r="A45" s="401"/>
      <c r="B45" s="348">
        <v>311</v>
      </c>
      <c r="C45" s="64"/>
      <c r="D45" s="62" t="s">
        <v>134</v>
      </c>
      <c r="E45" s="166">
        <v>171209.97</v>
      </c>
      <c r="F45" s="211">
        <v>379124</v>
      </c>
      <c r="G45" s="166">
        <v>192751.09</v>
      </c>
      <c r="H45" s="219">
        <f t="shared" si="15"/>
        <v>112.58169719905915</v>
      </c>
      <c r="I45" s="219">
        <f t="shared" si="16"/>
        <v>50.841173336428191</v>
      </c>
      <c r="J45" s="87"/>
      <c r="K45" s="87"/>
      <c r="L45" s="87"/>
      <c r="M45" s="87"/>
      <c r="N45" s="87"/>
      <c r="O45" s="87"/>
      <c r="P45" s="87"/>
      <c r="Q45" s="87"/>
    </row>
    <row r="46" spans="1:17" s="96" customFormat="1" x14ac:dyDescent="0.25">
      <c r="A46" s="402"/>
      <c r="B46" s="349">
        <v>3111</v>
      </c>
      <c r="C46" s="64"/>
      <c r="D46" s="64" t="s">
        <v>60</v>
      </c>
      <c r="E46" s="172">
        <v>171209.97</v>
      </c>
      <c r="F46" s="172">
        <v>379124</v>
      </c>
      <c r="G46" s="172">
        <v>192751.09</v>
      </c>
      <c r="H46" s="222">
        <f t="shared" si="15"/>
        <v>112.58169719905915</v>
      </c>
      <c r="I46" s="222">
        <f t="shared" si="16"/>
        <v>50.841173336428191</v>
      </c>
      <c r="J46" s="95"/>
      <c r="K46" s="95"/>
      <c r="L46" s="95"/>
      <c r="M46" s="95"/>
      <c r="N46" s="95"/>
      <c r="O46" s="95"/>
      <c r="P46" s="95"/>
      <c r="Q46" s="95"/>
    </row>
    <row r="47" spans="1:17" s="96" customFormat="1" x14ac:dyDescent="0.25">
      <c r="A47" s="402"/>
      <c r="B47" s="348" t="s">
        <v>119</v>
      </c>
      <c r="C47" s="64"/>
      <c r="D47" s="62" t="s">
        <v>45</v>
      </c>
      <c r="E47" s="166">
        <v>6089.96</v>
      </c>
      <c r="F47" s="211">
        <v>19774</v>
      </c>
      <c r="G47" s="166">
        <v>7640.53</v>
      </c>
      <c r="H47" s="219">
        <f t="shared" ref="H47:H48" si="17">SUM(G47/E47*100)</f>
        <v>125.46108677232691</v>
      </c>
      <c r="I47" s="219">
        <f t="shared" ref="I47:I48" si="18">SUM(G47/F47*100)</f>
        <v>38.639273793870736</v>
      </c>
      <c r="J47" s="95"/>
      <c r="K47" s="95"/>
      <c r="L47" s="95"/>
      <c r="M47" s="95"/>
      <c r="N47" s="95"/>
      <c r="O47" s="95"/>
      <c r="P47" s="95"/>
      <c r="Q47" s="95"/>
    </row>
    <row r="48" spans="1:17" s="96" customFormat="1" x14ac:dyDescent="0.25">
      <c r="A48" s="402"/>
      <c r="B48" s="349" t="s">
        <v>66</v>
      </c>
      <c r="C48" s="64"/>
      <c r="D48" s="64" t="s">
        <v>45</v>
      </c>
      <c r="E48" s="172">
        <v>6089.96</v>
      </c>
      <c r="F48" s="172">
        <v>19774</v>
      </c>
      <c r="G48" s="172">
        <v>7640.53</v>
      </c>
      <c r="H48" s="222">
        <f t="shared" si="17"/>
        <v>125.46108677232691</v>
      </c>
      <c r="I48" s="222">
        <f t="shared" si="18"/>
        <v>38.639273793870736</v>
      </c>
      <c r="J48" s="95"/>
      <c r="K48" s="95"/>
      <c r="L48" s="95"/>
      <c r="M48" s="95"/>
      <c r="N48" s="95"/>
      <c r="O48" s="95"/>
      <c r="P48" s="95"/>
      <c r="Q48" s="95"/>
    </row>
    <row r="49" spans="1:17" s="96" customFormat="1" x14ac:dyDescent="0.25">
      <c r="A49" s="401"/>
      <c r="B49" s="67">
        <v>313</v>
      </c>
      <c r="C49" s="62"/>
      <c r="D49" s="62" t="s">
        <v>43</v>
      </c>
      <c r="E49" s="174">
        <v>28238.720000000001</v>
      </c>
      <c r="F49" s="174">
        <v>60000</v>
      </c>
      <c r="G49" s="174">
        <v>31804</v>
      </c>
      <c r="H49" s="219">
        <f t="shared" si="15"/>
        <v>112.62550143915871</v>
      </c>
      <c r="I49" s="219">
        <f t="shared" si="16"/>
        <v>53.006666666666668</v>
      </c>
      <c r="J49" s="95"/>
      <c r="K49" s="95"/>
      <c r="L49" s="95"/>
      <c r="M49" s="95"/>
      <c r="N49" s="95"/>
      <c r="O49" s="95"/>
      <c r="P49" s="95"/>
      <c r="Q49" s="95"/>
    </row>
    <row r="50" spans="1:17" s="85" customFormat="1" x14ac:dyDescent="0.25">
      <c r="A50" s="402"/>
      <c r="B50" s="68">
        <v>3132</v>
      </c>
      <c r="C50" s="64"/>
      <c r="D50" s="64" t="s">
        <v>61</v>
      </c>
      <c r="E50" s="173">
        <v>28238.720000000001</v>
      </c>
      <c r="F50" s="184">
        <v>60000</v>
      </c>
      <c r="G50" s="173">
        <v>31804</v>
      </c>
      <c r="H50" s="222">
        <f t="shared" si="15"/>
        <v>112.62550143915871</v>
      </c>
      <c r="I50" s="222">
        <f t="shared" si="16"/>
        <v>53.006666666666668</v>
      </c>
      <c r="J50" s="84"/>
      <c r="K50" s="84"/>
      <c r="L50" s="84"/>
      <c r="M50" s="84"/>
      <c r="N50" s="84"/>
      <c r="O50" s="84"/>
      <c r="P50" s="84"/>
      <c r="Q50" s="84"/>
    </row>
    <row r="51" spans="1:17" s="85" customFormat="1" x14ac:dyDescent="0.25">
      <c r="A51" s="400"/>
      <c r="B51" s="347">
        <v>32</v>
      </c>
      <c r="C51" s="63"/>
      <c r="D51" s="6" t="s">
        <v>12</v>
      </c>
      <c r="E51" s="169">
        <v>20167.150000000001</v>
      </c>
      <c r="F51" s="169">
        <v>47201</v>
      </c>
      <c r="G51" s="169">
        <v>24563.14</v>
      </c>
      <c r="H51" s="233">
        <f t="shared" ref="H51" si="19">SUM(G51/E51*100)</f>
        <v>121.79777509464648</v>
      </c>
      <c r="I51" s="177">
        <f t="shared" ref="I51" si="20">SUM(G51/F51*100)</f>
        <v>52.039448316772955</v>
      </c>
      <c r="J51" s="84"/>
      <c r="K51" s="84"/>
      <c r="L51" s="84"/>
      <c r="M51" s="84"/>
      <c r="N51" s="84"/>
      <c r="O51" s="84"/>
      <c r="P51" s="84"/>
      <c r="Q51" s="84"/>
    </row>
    <row r="52" spans="1:17" s="195" customFormat="1" x14ac:dyDescent="0.25">
      <c r="A52" s="403"/>
      <c r="B52" s="350" t="s">
        <v>154</v>
      </c>
      <c r="C52" s="238"/>
      <c r="D52" s="238" t="s">
        <v>46</v>
      </c>
      <c r="E52" s="239">
        <v>18529.68</v>
      </c>
      <c r="F52" s="240">
        <v>40348</v>
      </c>
      <c r="G52" s="239">
        <v>20937.009999999998</v>
      </c>
      <c r="H52" s="227">
        <v>112.99</v>
      </c>
      <c r="I52" s="227">
        <v>51.89</v>
      </c>
      <c r="J52" s="194"/>
      <c r="K52" s="194"/>
      <c r="L52" s="194"/>
      <c r="M52" s="194"/>
      <c r="N52" s="194"/>
      <c r="O52" s="194"/>
      <c r="P52" s="194"/>
      <c r="Q52" s="194"/>
    </row>
    <row r="53" spans="1:17" s="85" customFormat="1" x14ac:dyDescent="0.25">
      <c r="A53" s="235"/>
      <c r="B53" s="351" t="s">
        <v>155</v>
      </c>
      <c r="C53" s="235"/>
      <c r="D53" s="235" t="s">
        <v>49</v>
      </c>
      <c r="E53" s="236">
        <v>18529.68</v>
      </c>
      <c r="F53" s="237">
        <v>40348</v>
      </c>
      <c r="G53" s="236">
        <v>20937.009999999998</v>
      </c>
      <c r="H53" s="222">
        <v>112.99</v>
      </c>
      <c r="I53" s="222">
        <v>51.89</v>
      </c>
      <c r="J53" s="84"/>
      <c r="K53" s="84"/>
      <c r="L53" s="84"/>
      <c r="M53" s="84"/>
      <c r="N53" s="84"/>
      <c r="O53" s="84"/>
      <c r="P53" s="84"/>
      <c r="Q53" s="84"/>
    </row>
    <row r="54" spans="1:17" s="195" customFormat="1" x14ac:dyDescent="0.25">
      <c r="A54" s="238"/>
      <c r="B54" s="350" t="s">
        <v>137</v>
      </c>
      <c r="C54" s="238"/>
      <c r="D54" s="238" t="s">
        <v>47</v>
      </c>
      <c r="E54" s="239">
        <v>0</v>
      </c>
      <c r="F54" s="240">
        <v>1582</v>
      </c>
      <c r="G54" s="239">
        <v>2801.7</v>
      </c>
      <c r="H54" s="227">
        <v>0</v>
      </c>
      <c r="I54" s="227">
        <v>177.1</v>
      </c>
      <c r="J54" s="194"/>
      <c r="K54" s="194"/>
      <c r="L54" s="194"/>
      <c r="M54" s="194"/>
      <c r="N54" s="194"/>
      <c r="O54" s="194"/>
      <c r="P54" s="194"/>
      <c r="Q54" s="194"/>
    </row>
    <row r="55" spans="1:17" s="85" customFormat="1" x14ac:dyDescent="0.25">
      <c r="A55" s="235"/>
      <c r="B55" s="351" t="s">
        <v>152</v>
      </c>
      <c r="C55" s="235"/>
      <c r="D55" s="235" t="s">
        <v>153</v>
      </c>
      <c r="E55" s="236">
        <v>0</v>
      </c>
      <c r="F55" s="237">
        <v>1582</v>
      </c>
      <c r="G55" s="236">
        <v>2801.7</v>
      </c>
      <c r="H55" s="222">
        <v>0</v>
      </c>
      <c r="I55" s="222">
        <v>177.1</v>
      </c>
      <c r="J55" s="84"/>
      <c r="K55" s="84"/>
      <c r="L55" s="84"/>
      <c r="M55" s="84"/>
      <c r="N55" s="84"/>
      <c r="O55" s="84"/>
      <c r="P55" s="84"/>
      <c r="Q55" s="84"/>
    </row>
    <row r="56" spans="1:17" s="195" customFormat="1" x14ac:dyDescent="0.3">
      <c r="A56" s="238"/>
      <c r="B56" s="350" t="s">
        <v>120</v>
      </c>
      <c r="C56" s="238"/>
      <c r="D56" s="238" t="s">
        <v>42</v>
      </c>
      <c r="E56" s="259" t="s">
        <v>168</v>
      </c>
      <c r="F56" s="240">
        <v>903</v>
      </c>
      <c r="G56" s="239">
        <v>0</v>
      </c>
      <c r="H56" s="227">
        <v>0</v>
      </c>
      <c r="I56" s="227">
        <v>0</v>
      </c>
      <c r="J56" s="194"/>
      <c r="K56" s="194"/>
      <c r="L56" s="194"/>
      <c r="M56" s="194"/>
      <c r="N56" s="194"/>
      <c r="O56" s="194"/>
      <c r="P56" s="194"/>
      <c r="Q56" s="194"/>
    </row>
    <row r="57" spans="1:17" s="85" customFormat="1" x14ac:dyDescent="0.25">
      <c r="A57" s="235"/>
      <c r="B57" s="351" t="s">
        <v>124</v>
      </c>
      <c r="C57" s="235"/>
      <c r="D57" s="235" t="s">
        <v>53</v>
      </c>
      <c r="E57" s="236">
        <v>902.52</v>
      </c>
      <c r="F57" s="237">
        <v>903</v>
      </c>
      <c r="G57" s="236">
        <v>0</v>
      </c>
      <c r="H57" s="222">
        <v>0</v>
      </c>
      <c r="I57" s="222">
        <v>0</v>
      </c>
      <c r="J57" s="84"/>
      <c r="K57" s="84"/>
      <c r="L57" s="84"/>
      <c r="M57" s="84"/>
      <c r="N57" s="84"/>
      <c r="O57" s="84"/>
      <c r="P57" s="84"/>
      <c r="Q57" s="84"/>
    </row>
    <row r="58" spans="1:17" s="195" customFormat="1" x14ac:dyDescent="0.25">
      <c r="A58" s="238"/>
      <c r="B58" s="350" t="s">
        <v>116</v>
      </c>
      <c r="C58" s="238"/>
      <c r="D58" s="238" t="s">
        <v>48</v>
      </c>
      <c r="E58" s="239">
        <v>734.95</v>
      </c>
      <c r="F58" s="240">
        <v>4368</v>
      </c>
      <c r="G58" s="239">
        <v>824.43</v>
      </c>
      <c r="H58" s="227">
        <v>112.17</v>
      </c>
      <c r="I58" s="227">
        <v>18.87</v>
      </c>
      <c r="J58" s="194"/>
      <c r="K58" s="194"/>
      <c r="L58" s="194"/>
      <c r="M58" s="194"/>
      <c r="N58" s="194"/>
      <c r="O58" s="194"/>
      <c r="P58" s="194"/>
      <c r="Q58" s="194"/>
    </row>
    <row r="59" spans="1:17" s="85" customFormat="1" x14ac:dyDescent="0.25">
      <c r="A59" s="235"/>
      <c r="B59" s="351" t="s">
        <v>112</v>
      </c>
      <c r="C59" s="235"/>
      <c r="D59" s="235" t="s">
        <v>150</v>
      </c>
      <c r="E59" s="236">
        <v>734.95</v>
      </c>
      <c r="F59" s="237">
        <v>1786</v>
      </c>
      <c r="G59" s="236">
        <v>824.43</v>
      </c>
      <c r="H59" s="222">
        <v>112.17</v>
      </c>
      <c r="I59" s="222">
        <v>46.16</v>
      </c>
      <c r="J59" s="84"/>
      <c r="K59" s="84"/>
      <c r="L59" s="84"/>
      <c r="M59" s="84"/>
      <c r="N59" s="84"/>
      <c r="O59" s="84"/>
      <c r="P59" s="84"/>
      <c r="Q59" s="84"/>
    </row>
    <row r="60" spans="1:17" s="85" customFormat="1" x14ac:dyDescent="0.25">
      <c r="A60" s="235"/>
      <c r="B60" s="351" t="s">
        <v>76</v>
      </c>
      <c r="C60" s="235"/>
      <c r="D60" s="235" t="s">
        <v>48</v>
      </c>
      <c r="E60" s="236">
        <v>0</v>
      </c>
      <c r="F60" s="237">
        <v>2582</v>
      </c>
      <c r="G60" s="236">
        <v>0</v>
      </c>
      <c r="H60" s="222">
        <v>0</v>
      </c>
      <c r="I60" s="222">
        <v>0</v>
      </c>
      <c r="J60" s="84"/>
      <c r="K60" s="84"/>
      <c r="L60" s="84"/>
      <c r="M60" s="84"/>
      <c r="N60" s="84"/>
      <c r="O60" s="84"/>
      <c r="P60" s="84"/>
      <c r="Q60" s="84"/>
    </row>
    <row r="61" spans="1:17" s="214" customFormat="1" x14ac:dyDescent="0.25">
      <c r="A61" s="386"/>
      <c r="B61" s="180" t="s">
        <v>113</v>
      </c>
      <c r="C61" s="386"/>
      <c r="D61" s="387" t="s">
        <v>45</v>
      </c>
      <c r="E61" s="388">
        <v>0</v>
      </c>
      <c r="F61" s="388">
        <v>134</v>
      </c>
      <c r="G61" s="388">
        <v>0</v>
      </c>
      <c r="H61" s="390">
        <v>0</v>
      </c>
      <c r="I61" s="389">
        <f t="shared" ref="I61" si="21">SUM(G61/F61*100)</f>
        <v>0</v>
      </c>
      <c r="J61" s="213"/>
      <c r="K61" s="213"/>
      <c r="L61" s="213"/>
      <c r="M61" s="213"/>
      <c r="N61" s="213"/>
      <c r="O61" s="213"/>
      <c r="P61" s="213"/>
      <c r="Q61" s="213"/>
    </row>
    <row r="62" spans="1:17" s="195" customFormat="1" x14ac:dyDescent="0.25">
      <c r="A62" s="238"/>
      <c r="B62" s="350" t="s">
        <v>156</v>
      </c>
      <c r="C62" s="238"/>
      <c r="D62" s="238" t="s">
        <v>44</v>
      </c>
      <c r="E62" s="239">
        <v>0</v>
      </c>
      <c r="F62" s="240">
        <v>134</v>
      </c>
      <c r="G62" s="239">
        <v>0</v>
      </c>
      <c r="H62" s="227">
        <v>0</v>
      </c>
      <c r="I62" s="227">
        <v>0</v>
      </c>
      <c r="J62" s="194"/>
      <c r="K62" s="194"/>
      <c r="L62" s="194"/>
      <c r="M62" s="194"/>
      <c r="N62" s="194"/>
      <c r="O62" s="194"/>
      <c r="P62" s="194"/>
      <c r="Q62" s="194"/>
    </row>
    <row r="63" spans="1:17" s="85" customFormat="1" x14ac:dyDescent="0.25">
      <c r="A63" s="235"/>
      <c r="B63" s="351" t="s">
        <v>114</v>
      </c>
      <c r="C63" s="235"/>
      <c r="D63" s="235" t="s">
        <v>106</v>
      </c>
      <c r="E63" s="236">
        <v>0</v>
      </c>
      <c r="F63" s="237">
        <v>134</v>
      </c>
      <c r="G63" s="236">
        <v>0</v>
      </c>
      <c r="H63" s="222">
        <v>0</v>
      </c>
      <c r="I63" s="222">
        <v>0</v>
      </c>
      <c r="J63" s="84"/>
      <c r="K63" s="84"/>
      <c r="L63" s="84"/>
      <c r="M63" s="84"/>
      <c r="N63" s="84"/>
      <c r="O63" s="84"/>
      <c r="P63" s="84"/>
      <c r="Q63" s="84"/>
    </row>
    <row r="64" spans="1:17" s="214" customFormat="1" x14ac:dyDescent="0.25">
      <c r="A64" s="404">
        <v>4</v>
      </c>
      <c r="B64" s="180" t="s">
        <v>123</v>
      </c>
      <c r="C64" s="386"/>
      <c r="D64" s="387" t="s">
        <v>157</v>
      </c>
      <c r="E64" s="388">
        <v>0</v>
      </c>
      <c r="F64" s="388">
        <v>4115</v>
      </c>
      <c r="G64" s="388">
        <v>0</v>
      </c>
      <c r="H64" s="389">
        <v>0</v>
      </c>
      <c r="I64" s="389">
        <f t="shared" ref="I64:I66" si="22">SUM(G64/F64*100)</f>
        <v>0</v>
      </c>
      <c r="J64" s="213"/>
      <c r="K64" s="213"/>
      <c r="L64" s="213"/>
      <c r="M64" s="213"/>
      <c r="N64" s="213"/>
      <c r="O64" s="213"/>
      <c r="P64" s="213"/>
      <c r="Q64" s="213"/>
    </row>
    <row r="65" spans="1:17" s="85" customFormat="1" x14ac:dyDescent="0.25">
      <c r="A65" s="62"/>
      <c r="B65" s="348" t="s">
        <v>121</v>
      </c>
      <c r="C65" s="62"/>
      <c r="D65" s="62" t="s">
        <v>158</v>
      </c>
      <c r="E65" s="166">
        <v>0</v>
      </c>
      <c r="F65" s="166">
        <v>4115</v>
      </c>
      <c r="G65" s="166">
        <v>0</v>
      </c>
      <c r="H65" s="215">
        <v>0</v>
      </c>
      <c r="I65" s="172">
        <f t="shared" si="22"/>
        <v>0</v>
      </c>
      <c r="J65" s="84"/>
      <c r="K65" s="84"/>
      <c r="L65" s="84"/>
      <c r="M65" s="84"/>
      <c r="N65" s="84"/>
      <c r="O65" s="84"/>
      <c r="P65" s="84"/>
      <c r="Q65" s="84"/>
    </row>
    <row r="66" spans="1:17" s="85" customFormat="1" x14ac:dyDescent="0.25">
      <c r="A66" s="62"/>
      <c r="B66" s="349" t="s">
        <v>122</v>
      </c>
      <c r="C66" s="64"/>
      <c r="D66" s="64" t="s">
        <v>102</v>
      </c>
      <c r="E66" s="215">
        <v>0</v>
      </c>
      <c r="F66" s="172">
        <v>4115</v>
      </c>
      <c r="G66" s="172">
        <v>0</v>
      </c>
      <c r="H66" s="215">
        <v>0</v>
      </c>
      <c r="I66" s="172">
        <f t="shared" si="22"/>
        <v>0</v>
      </c>
      <c r="J66" s="84"/>
      <c r="K66" s="84"/>
      <c r="L66" s="84"/>
      <c r="M66" s="84"/>
      <c r="N66" s="84"/>
      <c r="O66" s="84"/>
      <c r="P66" s="84"/>
      <c r="Q66" s="84"/>
    </row>
    <row r="67" spans="1:17" s="85" customFormat="1" x14ac:dyDescent="0.25">
      <c r="A67" s="82"/>
      <c r="B67" s="352"/>
      <c r="C67" s="171">
        <v>12</v>
      </c>
      <c r="D67" s="170" t="s">
        <v>118</v>
      </c>
      <c r="E67" s="241">
        <v>50991.1</v>
      </c>
      <c r="F67" s="241">
        <v>102588</v>
      </c>
      <c r="G67" s="241">
        <v>61799.79</v>
      </c>
      <c r="H67" s="242">
        <v>121.2</v>
      </c>
      <c r="I67" s="242">
        <f t="shared" ref="I67" si="23">SUM(G67/F67*100)</f>
        <v>60.240759153117331</v>
      </c>
      <c r="J67" s="84"/>
      <c r="K67" s="84"/>
      <c r="L67" s="84"/>
      <c r="M67" s="84"/>
      <c r="N67" s="84"/>
      <c r="O67" s="84"/>
      <c r="P67" s="84"/>
      <c r="Q67" s="84"/>
    </row>
    <row r="68" spans="1:17" s="214" customFormat="1" x14ac:dyDescent="0.25">
      <c r="A68" s="404">
        <v>3</v>
      </c>
      <c r="B68" s="180">
        <v>32</v>
      </c>
      <c r="C68" s="386"/>
      <c r="D68" s="387" t="s">
        <v>12</v>
      </c>
      <c r="E68" s="388">
        <v>50991.1</v>
      </c>
      <c r="F68" s="388">
        <v>102588</v>
      </c>
      <c r="G68" s="388">
        <v>61799.79</v>
      </c>
      <c r="H68" s="390">
        <f>SUM(G68/E68*100)</f>
        <v>121.19720892469471</v>
      </c>
      <c r="I68" s="389">
        <f t="shared" si="16"/>
        <v>60.240759153117331</v>
      </c>
      <c r="J68" s="213"/>
      <c r="K68" s="213"/>
      <c r="L68" s="213"/>
      <c r="M68" s="213"/>
      <c r="N68" s="213"/>
      <c r="O68" s="213"/>
      <c r="P68" s="213"/>
      <c r="Q68" s="213"/>
    </row>
    <row r="69" spans="1:17" s="85" customFormat="1" x14ac:dyDescent="0.25">
      <c r="A69" s="62"/>
      <c r="B69" s="348">
        <v>321</v>
      </c>
      <c r="C69" s="62"/>
      <c r="D69" s="62" t="s">
        <v>46</v>
      </c>
      <c r="E69" s="166">
        <v>1780.08</v>
      </c>
      <c r="F69" s="166">
        <v>3485</v>
      </c>
      <c r="G69" s="166">
        <v>2269.6</v>
      </c>
      <c r="H69" s="215">
        <f t="shared" si="15"/>
        <v>127.49988764549909</v>
      </c>
      <c r="I69" s="172">
        <f t="shared" si="16"/>
        <v>65.124820659971306</v>
      </c>
      <c r="J69" s="84"/>
      <c r="K69" s="84"/>
      <c r="L69" s="84"/>
      <c r="M69" s="84"/>
      <c r="N69" s="84"/>
      <c r="O69" s="84"/>
      <c r="P69" s="84"/>
      <c r="Q69" s="84"/>
    </row>
    <row r="70" spans="1:17" s="98" customFormat="1" x14ac:dyDescent="0.25">
      <c r="A70" s="64"/>
      <c r="B70" s="349" t="s">
        <v>62</v>
      </c>
      <c r="C70" s="64"/>
      <c r="D70" s="64" t="s">
        <v>63</v>
      </c>
      <c r="E70" s="215">
        <v>744.31</v>
      </c>
      <c r="F70" s="172">
        <v>2091</v>
      </c>
      <c r="G70" s="172">
        <v>2165.6</v>
      </c>
      <c r="H70" s="215">
        <f t="shared" si="15"/>
        <v>290.95403796805095</v>
      </c>
      <c r="I70" s="172">
        <f t="shared" si="16"/>
        <v>103.56767097082735</v>
      </c>
      <c r="J70" s="97"/>
      <c r="K70" s="97"/>
      <c r="L70" s="97"/>
      <c r="M70" s="97"/>
      <c r="N70" s="97"/>
      <c r="O70" s="97"/>
      <c r="P70" s="97"/>
      <c r="Q70" s="97"/>
    </row>
    <row r="71" spans="1:17" s="98" customFormat="1" x14ac:dyDescent="0.25">
      <c r="A71" s="64"/>
      <c r="B71" s="349" t="s">
        <v>135</v>
      </c>
      <c r="C71" s="64"/>
      <c r="D71" s="64" t="s">
        <v>50</v>
      </c>
      <c r="E71" s="215">
        <v>570.71</v>
      </c>
      <c r="F71" s="172">
        <v>664</v>
      </c>
      <c r="G71" s="172">
        <v>0</v>
      </c>
      <c r="H71" s="215">
        <v>0</v>
      </c>
      <c r="I71" s="172">
        <v>0</v>
      </c>
      <c r="J71" s="97"/>
      <c r="K71" s="97"/>
      <c r="L71" s="97"/>
      <c r="M71" s="97"/>
      <c r="N71" s="97"/>
      <c r="O71" s="97"/>
      <c r="P71" s="97"/>
      <c r="Q71" s="97"/>
    </row>
    <row r="72" spans="1:17" s="98" customFormat="1" x14ac:dyDescent="0.25">
      <c r="A72" s="64"/>
      <c r="B72" s="349" t="s">
        <v>136</v>
      </c>
      <c r="C72" s="64"/>
      <c r="D72" s="64" t="s">
        <v>96</v>
      </c>
      <c r="E72" s="215">
        <v>465.06</v>
      </c>
      <c r="F72" s="172">
        <v>730</v>
      </c>
      <c r="G72" s="172">
        <v>104</v>
      </c>
      <c r="H72" s="215">
        <v>22.36</v>
      </c>
      <c r="I72" s="172">
        <v>14.25</v>
      </c>
      <c r="J72" s="97"/>
      <c r="K72" s="97"/>
      <c r="L72" s="97"/>
      <c r="M72" s="97"/>
      <c r="N72" s="97"/>
      <c r="O72" s="97"/>
      <c r="P72" s="97"/>
      <c r="Q72" s="97"/>
    </row>
    <row r="73" spans="1:17" s="85" customFormat="1" x14ac:dyDescent="0.25">
      <c r="A73" s="62"/>
      <c r="B73" s="348" t="s">
        <v>137</v>
      </c>
      <c r="C73" s="62"/>
      <c r="D73" s="62" t="s">
        <v>47</v>
      </c>
      <c r="E73" s="166">
        <v>10948.81</v>
      </c>
      <c r="F73" s="166">
        <v>21560</v>
      </c>
      <c r="G73" s="175">
        <v>14887.3</v>
      </c>
      <c r="H73" s="247">
        <f t="shared" ref="H73:H74" si="24">SUM(G73/E73*100)</f>
        <v>135.97185447550922</v>
      </c>
      <c r="I73" s="175">
        <f t="shared" ref="I73:I74" si="25">SUM(G73/F73*100)</f>
        <v>69.050556586270872</v>
      </c>
      <c r="J73" s="84"/>
      <c r="K73" s="84"/>
      <c r="L73" s="84"/>
      <c r="M73" s="84"/>
      <c r="N73" s="84"/>
      <c r="O73" s="84"/>
      <c r="P73" s="84"/>
      <c r="Q73" s="84"/>
    </row>
    <row r="74" spans="1:17" s="85" customFormat="1" x14ac:dyDescent="0.25">
      <c r="A74" s="62"/>
      <c r="B74" s="349" t="s">
        <v>138</v>
      </c>
      <c r="C74" s="64"/>
      <c r="D74" s="64" t="s">
        <v>52</v>
      </c>
      <c r="E74" s="215">
        <v>868.15</v>
      </c>
      <c r="F74" s="172">
        <v>2456</v>
      </c>
      <c r="G74" s="172">
        <v>1351.49</v>
      </c>
      <c r="H74" s="215">
        <f t="shared" si="24"/>
        <v>155.67471059148767</v>
      </c>
      <c r="I74" s="172">
        <f t="shared" si="25"/>
        <v>55.028094462540722</v>
      </c>
      <c r="J74" s="84"/>
      <c r="K74" s="84"/>
      <c r="L74" s="84"/>
      <c r="M74" s="84"/>
      <c r="N74" s="84"/>
      <c r="O74" s="84"/>
      <c r="P74" s="84"/>
      <c r="Q74" s="84"/>
    </row>
    <row r="75" spans="1:17" s="85" customFormat="1" x14ac:dyDescent="0.25">
      <c r="A75" s="62"/>
      <c r="B75" s="349" t="s">
        <v>139</v>
      </c>
      <c r="C75" s="64"/>
      <c r="D75" s="64" t="s">
        <v>64</v>
      </c>
      <c r="E75" s="215">
        <v>9377.19</v>
      </c>
      <c r="F75" s="172">
        <v>17058</v>
      </c>
      <c r="G75" s="172">
        <v>13033.28</v>
      </c>
      <c r="H75" s="215">
        <v>139</v>
      </c>
      <c r="I75" s="172">
        <v>76.41</v>
      </c>
      <c r="J75" s="84"/>
      <c r="K75" s="84"/>
      <c r="L75" s="84"/>
      <c r="M75" s="84"/>
      <c r="N75" s="84"/>
      <c r="O75" s="84"/>
      <c r="P75" s="84"/>
      <c r="Q75" s="84"/>
    </row>
    <row r="76" spans="1:17" s="85" customFormat="1" x14ac:dyDescent="0.25">
      <c r="A76" s="62"/>
      <c r="B76" s="349" t="s">
        <v>140</v>
      </c>
      <c r="C76" s="64"/>
      <c r="D76" s="64" t="s">
        <v>141</v>
      </c>
      <c r="E76" s="215">
        <v>152.63</v>
      </c>
      <c r="F76" s="172">
        <v>1478</v>
      </c>
      <c r="G76" s="172">
        <v>120.16</v>
      </c>
      <c r="H76" s="215">
        <v>78.7</v>
      </c>
      <c r="I76" s="172">
        <v>8.1300000000000008</v>
      </c>
      <c r="J76" s="84"/>
      <c r="K76" s="84"/>
      <c r="L76" s="84"/>
      <c r="M76" s="84"/>
      <c r="N76" s="84"/>
      <c r="O76" s="84"/>
      <c r="P76" s="84"/>
      <c r="Q76" s="84"/>
    </row>
    <row r="77" spans="1:17" s="85" customFormat="1" x14ac:dyDescent="0.25">
      <c r="A77" s="62"/>
      <c r="B77" s="353" t="s">
        <v>142</v>
      </c>
      <c r="C77" s="62"/>
      <c r="D77" s="183" t="s">
        <v>51</v>
      </c>
      <c r="E77" s="212">
        <v>550.83000000000004</v>
      </c>
      <c r="F77" s="212">
        <v>369</v>
      </c>
      <c r="G77" s="212">
        <v>382.37</v>
      </c>
      <c r="H77" s="215">
        <v>69.400000000000006</v>
      </c>
      <c r="I77" s="172">
        <v>103.62</v>
      </c>
      <c r="J77" s="84"/>
      <c r="K77" s="84"/>
      <c r="L77" s="84"/>
      <c r="M77" s="84"/>
      <c r="N77" s="84"/>
      <c r="O77" s="84"/>
      <c r="P77" s="84"/>
      <c r="Q77" s="84"/>
    </row>
    <row r="78" spans="1:17" s="85" customFormat="1" x14ac:dyDescent="0.25">
      <c r="A78" s="62"/>
      <c r="B78" s="353" t="s">
        <v>143</v>
      </c>
      <c r="C78" s="62"/>
      <c r="D78" s="183" t="s">
        <v>144</v>
      </c>
      <c r="E78" s="212">
        <v>0</v>
      </c>
      <c r="F78" s="212">
        <v>199</v>
      </c>
      <c r="G78" s="212">
        <v>0</v>
      </c>
      <c r="H78" s="215">
        <v>0</v>
      </c>
      <c r="I78" s="172">
        <v>0</v>
      </c>
      <c r="J78" s="84"/>
      <c r="K78" s="84"/>
      <c r="L78" s="84"/>
      <c r="M78" s="84"/>
      <c r="N78" s="84"/>
      <c r="O78" s="84"/>
      <c r="P78" s="84"/>
      <c r="Q78" s="84"/>
    </row>
    <row r="79" spans="1:17" s="85" customFormat="1" x14ac:dyDescent="0.25">
      <c r="A79" s="62"/>
      <c r="B79" s="348" t="s">
        <v>120</v>
      </c>
      <c r="C79" s="62"/>
      <c r="D79" s="62" t="s">
        <v>42</v>
      </c>
      <c r="E79" s="166">
        <v>36658.230000000003</v>
      </c>
      <c r="F79" s="166">
        <v>74664</v>
      </c>
      <c r="G79" s="166">
        <v>43923.91</v>
      </c>
      <c r="H79" s="247">
        <f t="shared" ref="H79" si="26">SUM(G79/E79*100)</f>
        <v>119.82005132271797</v>
      </c>
      <c r="I79" s="175">
        <f t="shared" ref="I79" si="27">SUM(G79/F79*100)</f>
        <v>58.828766205935935</v>
      </c>
      <c r="J79" s="84"/>
      <c r="K79" s="84"/>
      <c r="L79" s="84"/>
      <c r="M79" s="84"/>
      <c r="N79" s="84"/>
      <c r="O79" s="84"/>
      <c r="P79" s="84"/>
      <c r="Q79" s="84"/>
    </row>
    <row r="80" spans="1:17" s="214" customFormat="1" x14ac:dyDescent="0.25">
      <c r="A80" s="183"/>
      <c r="B80" s="353" t="s">
        <v>67</v>
      </c>
      <c r="C80" s="183"/>
      <c r="D80" s="183" t="s">
        <v>68</v>
      </c>
      <c r="E80" s="212">
        <v>31307.07</v>
      </c>
      <c r="F80" s="212">
        <v>63693</v>
      </c>
      <c r="G80" s="212">
        <v>38084.5</v>
      </c>
      <c r="H80" s="232">
        <v>121.65</v>
      </c>
      <c r="I80" s="212">
        <v>59.79</v>
      </c>
      <c r="J80" s="213"/>
      <c r="K80" s="213"/>
      <c r="L80" s="213"/>
      <c r="M80" s="213"/>
      <c r="N80" s="213"/>
      <c r="O80" s="213"/>
      <c r="P80" s="213"/>
      <c r="Q80" s="213"/>
    </row>
    <row r="81" spans="1:17" s="214" customFormat="1" x14ac:dyDescent="0.25">
      <c r="A81" s="183"/>
      <c r="B81" s="353" t="s">
        <v>145</v>
      </c>
      <c r="C81" s="183"/>
      <c r="D81" s="183" t="s">
        <v>69</v>
      </c>
      <c r="E81" s="212">
        <v>616.74</v>
      </c>
      <c r="F81" s="212">
        <v>2013</v>
      </c>
      <c r="G81" s="212">
        <v>0</v>
      </c>
      <c r="H81" s="232">
        <v>0</v>
      </c>
      <c r="I81" s="212">
        <v>0</v>
      </c>
      <c r="J81" s="213"/>
      <c r="K81" s="213"/>
      <c r="L81" s="213"/>
      <c r="M81" s="213"/>
      <c r="N81" s="213"/>
      <c r="O81" s="213"/>
      <c r="P81" s="213"/>
      <c r="Q81" s="213"/>
    </row>
    <row r="82" spans="1:17" s="214" customFormat="1" x14ac:dyDescent="0.25">
      <c r="A82" s="183"/>
      <c r="B82" s="353" t="s">
        <v>146</v>
      </c>
      <c r="C82" s="183"/>
      <c r="D82" s="183" t="s">
        <v>70</v>
      </c>
      <c r="E82" s="212">
        <v>1148.1500000000001</v>
      </c>
      <c r="F82" s="212">
        <v>2618</v>
      </c>
      <c r="G82" s="212">
        <v>1334.92</v>
      </c>
      <c r="H82" s="232">
        <v>116.3</v>
      </c>
      <c r="I82" s="212">
        <v>50.99</v>
      </c>
      <c r="J82" s="213"/>
      <c r="K82" s="213"/>
      <c r="L82" s="213"/>
      <c r="M82" s="213"/>
      <c r="N82" s="213"/>
      <c r="O82" s="213"/>
      <c r="P82" s="213"/>
      <c r="Q82" s="213"/>
    </row>
    <row r="83" spans="1:17" s="98" customFormat="1" x14ac:dyDescent="0.25">
      <c r="A83" s="64"/>
      <c r="B83" s="349" t="s">
        <v>124</v>
      </c>
      <c r="C83" s="64"/>
      <c r="D83" s="64" t="s">
        <v>53</v>
      </c>
      <c r="E83" s="172">
        <v>79.8</v>
      </c>
      <c r="F83" s="172">
        <v>730</v>
      </c>
      <c r="G83" s="172">
        <v>43.8</v>
      </c>
      <c r="H83" s="215">
        <v>54.89</v>
      </c>
      <c r="I83" s="172">
        <v>6</v>
      </c>
      <c r="J83" s="97"/>
      <c r="K83" s="97"/>
      <c r="L83" s="97"/>
      <c r="M83" s="97"/>
      <c r="N83" s="97"/>
      <c r="O83" s="97"/>
      <c r="P83" s="97"/>
      <c r="Q83" s="97"/>
    </row>
    <row r="84" spans="1:17" s="98" customFormat="1" x14ac:dyDescent="0.25">
      <c r="A84" s="64"/>
      <c r="B84" s="349" t="s">
        <v>111</v>
      </c>
      <c r="C84" s="64"/>
      <c r="D84" s="64" t="s">
        <v>54</v>
      </c>
      <c r="E84" s="215">
        <v>1953.59</v>
      </c>
      <c r="F84" s="172">
        <v>2797</v>
      </c>
      <c r="G84" s="172">
        <v>1520.94</v>
      </c>
      <c r="H84" s="215">
        <v>77.849999999999994</v>
      </c>
      <c r="I84" s="172">
        <f t="shared" si="16"/>
        <v>54.377547372184488</v>
      </c>
      <c r="J84" s="97"/>
      <c r="K84" s="97"/>
      <c r="L84" s="97"/>
      <c r="M84" s="97"/>
      <c r="N84" s="97"/>
      <c r="O84" s="97"/>
      <c r="P84" s="97"/>
      <c r="Q84" s="97"/>
    </row>
    <row r="85" spans="1:17" s="98" customFormat="1" x14ac:dyDescent="0.25">
      <c r="A85" s="64"/>
      <c r="B85" s="349" t="s">
        <v>147</v>
      </c>
      <c r="C85" s="64"/>
      <c r="D85" s="64" t="s">
        <v>71</v>
      </c>
      <c r="E85" s="172">
        <v>708.77</v>
      </c>
      <c r="F85" s="172">
        <v>1725</v>
      </c>
      <c r="G85" s="172">
        <v>2682.53</v>
      </c>
      <c r="H85" s="215">
        <v>378.48</v>
      </c>
      <c r="I85" s="172">
        <f t="shared" si="16"/>
        <v>155.50898550724639</v>
      </c>
      <c r="J85" s="97"/>
      <c r="K85" s="97"/>
      <c r="L85" s="97"/>
      <c r="M85" s="97"/>
      <c r="N85" s="97"/>
      <c r="O85" s="97"/>
      <c r="P85" s="97"/>
      <c r="Q85" s="97"/>
    </row>
    <row r="86" spans="1:17" s="98" customFormat="1" x14ac:dyDescent="0.25">
      <c r="A86" s="64"/>
      <c r="B86" s="349" t="s">
        <v>72</v>
      </c>
      <c r="C86" s="64"/>
      <c r="D86" s="64" t="s">
        <v>55</v>
      </c>
      <c r="E86" s="172">
        <v>844.12</v>
      </c>
      <c r="F86" s="172">
        <v>1088</v>
      </c>
      <c r="G86" s="172">
        <v>257.22000000000003</v>
      </c>
      <c r="H86" s="215">
        <v>30.47</v>
      </c>
      <c r="I86" s="172">
        <f t="shared" si="16"/>
        <v>23.641544117647062</v>
      </c>
      <c r="J86" s="97"/>
      <c r="K86" s="97"/>
      <c r="L86" s="97"/>
      <c r="M86" s="97"/>
      <c r="N86" s="97"/>
      <c r="O86" s="97"/>
      <c r="P86" s="97"/>
      <c r="Q86" s="97"/>
    </row>
    <row r="87" spans="1:17" s="85" customFormat="1" x14ac:dyDescent="0.25">
      <c r="A87" s="62"/>
      <c r="B87" s="348" t="s">
        <v>116</v>
      </c>
      <c r="C87" s="62"/>
      <c r="D87" s="62" t="s">
        <v>48</v>
      </c>
      <c r="E87" s="166">
        <v>1603.98</v>
      </c>
      <c r="F87" s="166">
        <v>2879</v>
      </c>
      <c r="G87" s="166">
        <v>718.98</v>
      </c>
      <c r="H87" s="247">
        <f t="shared" ref="H87" si="28">SUM(G87/E87*100)</f>
        <v>44.824748438259832</v>
      </c>
      <c r="I87" s="175">
        <f t="shared" si="16"/>
        <v>24.973254602292464</v>
      </c>
      <c r="J87" s="84"/>
      <c r="K87" s="84"/>
      <c r="L87" s="84"/>
      <c r="M87" s="84"/>
      <c r="N87" s="84"/>
      <c r="O87" s="84"/>
      <c r="P87" s="84"/>
      <c r="Q87" s="84"/>
    </row>
    <row r="88" spans="1:17" s="214" customFormat="1" x14ac:dyDescent="0.25">
      <c r="A88" s="183"/>
      <c r="B88" s="353" t="s">
        <v>73</v>
      </c>
      <c r="C88" s="183"/>
      <c r="D88" s="183" t="s">
        <v>74</v>
      </c>
      <c r="E88" s="212">
        <v>587.96</v>
      </c>
      <c r="F88" s="212">
        <v>1127</v>
      </c>
      <c r="G88" s="212">
        <v>0</v>
      </c>
      <c r="H88" s="232">
        <v>0</v>
      </c>
      <c r="I88" s="212">
        <f t="shared" si="16"/>
        <v>0</v>
      </c>
      <c r="J88" s="213"/>
      <c r="K88" s="213"/>
      <c r="L88" s="213"/>
      <c r="M88" s="213"/>
      <c r="N88" s="213"/>
      <c r="O88" s="213"/>
      <c r="P88" s="213"/>
      <c r="Q88" s="213"/>
    </row>
    <row r="89" spans="1:17" s="214" customFormat="1" x14ac:dyDescent="0.25">
      <c r="A89" s="183"/>
      <c r="B89" s="353" t="s">
        <v>148</v>
      </c>
      <c r="C89" s="183"/>
      <c r="D89" s="183" t="s">
        <v>149</v>
      </c>
      <c r="E89" s="212">
        <v>106.18</v>
      </c>
      <c r="F89" s="212">
        <v>212</v>
      </c>
      <c r="G89" s="212">
        <v>188.09</v>
      </c>
      <c r="H89" s="232">
        <v>177.14</v>
      </c>
      <c r="I89" s="212">
        <f t="shared" si="16"/>
        <v>88.721698113207552</v>
      </c>
      <c r="J89" s="213"/>
      <c r="K89" s="213"/>
      <c r="L89" s="213"/>
      <c r="M89" s="213"/>
      <c r="N89" s="213"/>
      <c r="O89" s="213"/>
      <c r="P89" s="213"/>
      <c r="Q89" s="213"/>
    </row>
    <row r="90" spans="1:17" s="214" customFormat="1" x14ac:dyDescent="0.25">
      <c r="A90" s="183"/>
      <c r="B90" s="353" t="s">
        <v>112</v>
      </c>
      <c r="C90" s="183"/>
      <c r="D90" s="183" t="s">
        <v>150</v>
      </c>
      <c r="E90" s="212">
        <v>0</v>
      </c>
      <c r="F90" s="212">
        <v>133</v>
      </c>
      <c r="G90" s="212">
        <v>0</v>
      </c>
      <c r="H90" s="232">
        <v>0</v>
      </c>
      <c r="I90" s="212">
        <v>0</v>
      </c>
      <c r="J90" s="276"/>
      <c r="K90" s="213"/>
      <c r="L90" s="213"/>
      <c r="M90" s="213"/>
      <c r="N90" s="213"/>
      <c r="O90" s="213"/>
      <c r="P90" s="213"/>
      <c r="Q90" s="213"/>
    </row>
    <row r="91" spans="1:17" s="85" customFormat="1" x14ac:dyDescent="0.25">
      <c r="A91" s="64"/>
      <c r="B91" s="349" t="s">
        <v>76</v>
      </c>
      <c r="C91" s="64"/>
      <c r="D91" s="65" t="s">
        <v>48</v>
      </c>
      <c r="E91" s="172">
        <v>909.84</v>
      </c>
      <c r="F91" s="172">
        <v>1407</v>
      </c>
      <c r="G91" s="172">
        <v>530.89</v>
      </c>
      <c r="H91" s="232">
        <f t="shared" si="15"/>
        <v>58.34981974852721</v>
      </c>
      <c r="I91" s="172">
        <f t="shared" si="16"/>
        <v>37.732054015636102</v>
      </c>
      <c r="J91" s="84"/>
      <c r="K91" s="84"/>
      <c r="L91" s="84"/>
      <c r="M91" s="84"/>
      <c r="N91" s="84"/>
      <c r="O91" s="84"/>
      <c r="P91" s="84"/>
      <c r="Q91" s="84"/>
    </row>
    <row r="92" spans="1:17" s="85" customFormat="1" x14ac:dyDescent="0.25">
      <c r="A92" s="76"/>
      <c r="B92" s="354"/>
      <c r="C92" s="74" t="s">
        <v>27</v>
      </c>
      <c r="D92" s="75" t="s">
        <v>30</v>
      </c>
      <c r="E92" s="176">
        <v>0</v>
      </c>
      <c r="F92" s="176">
        <v>1327</v>
      </c>
      <c r="G92" s="176">
        <v>479.38</v>
      </c>
      <c r="H92" s="345">
        <v>0</v>
      </c>
      <c r="I92" s="242">
        <f t="shared" si="16"/>
        <v>36.125094197437832</v>
      </c>
      <c r="J92" s="84"/>
      <c r="K92" s="84"/>
      <c r="L92" s="84"/>
      <c r="M92" s="84"/>
      <c r="N92" s="84"/>
      <c r="O92" s="84"/>
      <c r="P92" s="84"/>
      <c r="Q92" s="84"/>
    </row>
    <row r="93" spans="1:17" s="214" customFormat="1" x14ac:dyDescent="0.25">
      <c r="A93" s="405">
        <v>3</v>
      </c>
      <c r="B93" s="180">
        <v>32</v>
      </c>
      <c r="C93" s="386"/>
      <c r="D93" s="387" t="s">
        <v>12</v>
      </c>
      <c r="E93" s="388">
        <v>0</v>
      </c>
      <c r="F93" s="388">
        <v>1327</v>
      </c>
      <c r="G93" s="388">
        <v>479.38</v>
      </c>
      <c r="H93" s="390">
        <v>0</v>
      </c>
      <c r="I93" s="389">
        <f t="shared" si="16"/>
        <v>36.125094197437832</v>
      </c>
      <c r="J93" s="213"/>
      <c r="K93" s="213"/>
      <c r="L93" s="213"/>
      <c r="M93" s="213"/>
      <c r="N93" s="213"/>
      <c r="O93" s="213"/>
      <c r="P93" s="213"/>
      <c r="Q93" s="213"/>
    </row>
    <row r="94" spans="1:17" s="85" customFormat="1" x14ac:dyDescent="0.25">
      <c r="A94" s="406"/>
      <c r="B94" s="348" t="s">
        <v>116</v>
      </c>
      <c r="C94" s="62"/>
      <c r="D94" s="62" t="s">
        <v>48</v>
      </c>
      <c r="E94" s="161">
        <v>0</v>
      </c>
      <c r="F94" s="161">
        <v>1327</v>
      </c>
      <c r="G94" s="209">
        <v>479.38</v>
      </c>
      <c r="H94" s="215">
        <v>0</v>
      </c>
      <c r="I94" s="215">
        <v>36.130000000000003</v>
      </c>
      <c r="J94" s="84"/>
      <c r="K94" s="84"/>
      <c r="L94" s="84"/>
      <c r="M94" s="84"/>
      <c r="N94" s="84"/>
      <c r="O94" s="84"/>
      <c r="P94" s="84"/>
      <c r="Q94" s="84"/>
    </row>
    <row r="95" spans="1:17" s="85" customFormat="1" x14ac:dyDescent="0.25">
      <c r="A95" s="407"/>
      <c r="B95" s="349" t="s">
        <v>76</v>
      </c>
      <c r="C95" s="64"/>
      <c r="D95" s="64" t="s">
        <v>48</v>
      </c>
      <c r="E95" s="167">
        <v>0</v>
      </c>
      <c r="F95" s="167">
        <v>1327</v>
      </c>
      <c r="G95" s="217">
        <v>479.38</v>
      </c>
      <c r="H95" s="215">
        <v>0</v>
      </c>
      <c r="I95" s="215">
        <v>36.130000000000003</v>
      </c>
      <c r="J95" s="84"/>
      <c r="K95" s="84"/>
      <c r="L95" s="84"/>
      <c r="M95" s="84"/>
      <c r="N95" s="84"/>
      <c r="O95" s="84"/>
      <c r="P95" s="84"/>
      <c r="Q95" s="84"/>
    </row>
    <row r="96" spans="1:17" s="88" customFormat="1" x14ac:dyDescent="0.25">
      <c r="A96" s="408"/>
      <c r="B96" s="354"/>
      <c r="C96" s="74" t="s">
        <v>24</v>
      </c>
      <c r="D96" s="75" t="s">
        <v>35</v>
      </c>
      <c r="E96" s="176">
        <v>195.11</v>
      </c>
      <c r="F96" s="176">
        <v>551</v>
      </c>
      <c r="G96" s="176">
        <v>11.46</v>
      </c>
      <c r="H96" s="345">
        <f t="shared" si="15"/>
        <v>5.8736097585977145</v>
      </c>
      <c r="I96" s="242">
        <f t="shared" si="16"/>
        <v>2.0798548094373865</v>
      </c>
      <c r="J96" s="87"/>
      <c r="K96" s="87"/>
      <c r="L96" s="87"/>
      <c r="M96" s="87"/>
      <c r="N96" s="87"/>
      <c r="O96" s="87"/>
      <c r="P96" s="87"/>
      <c r="Q96" s="87"/>
    </row>
    <row r="97" spans="1:17" s="214" customFormat="1" ht="15.75" customHeight="1" x14ac:dyDescent="0.25">
      <c r="A97" s="405">
        <v>3</v>
      </c>
      <c r="B97" s="180">
        <v>32</v>
      </c>
      <c r="C97" s="386"/>
      <c r="D97" s="387" t="s">
        <v>12</v>
      </c>
      <c r="E97" s="391">
        <v>195.11</v>
      </c>
      <c r="F97" s="388">
        <v>551</v>
      </c>
      <c r="G97" s="388">
        <v>11.46</v>
      </c>
      <c r="H97" s="390">
        <f t="shared" si="15"/>
        <v>5.8736097585977145</v>
      </c>
      <c r="I97" s="389">
        <f t="shared" si="16"/>
        <v>2.0798548094373865</v>
      </c>
      <c r="J97" s="213"/>
      <c r="K97" s="213"/>
      <c r="L97" s="213"/>
      <c r="M97" s="213"/>
      <c r="N97" s="213"/>
      <c r="O97" s="213"/>
      <c r="P97" s="213"/>
      <c r="Q97" s="213"/>
    </row>
    <row r="98" spans="1:17" s="93" customFormat="1" ht="15.75" customHeight="1" x14ac:dyDescent="0.25">
      <c r="A98" s="409"/>
      <c r="B98" s="355" t="s">
        <v>137</v>
      </c>
      <c r="C98" s="73"/>
      <c r="D98" s="218" t="s">
        <v>47</v>
      </c>
      <c r="E98" s="252">
        <v>0</v>
      </c>
      <c r="F98" s="216">
        <v>251</v>
      </c>
      <c r="G98" s="216">
        <v>0</v>
      </c>
      <c r="H98" s="254">
        <v>0</v>
      </c>
      <c r="I98" s="219">
        <v>0</v>
      </c>
      <c r="J98" s="92"/>
      <c r="K98" s="92"/>
      <c r="L98" s="92"/>
      <c r="M98" s="92"/>
      <c r="N98" s="92"/>
      <c r="O98" s="92"/>
      <c r="P98" s="92"/>
      <c r="Q98" s="92"/>
    </row>
    <row r="99" spans="1:17" s="224" customFormat="1" ht="15.75" customHeight="1" x14ac:dyDescent="0.25">
      <c r="A99" s="410"/>
      <c r="B99" s="356" t="s">
        <v>140</v>
      </c>
      <c r="C99" s="221"/>
      <c r="D99" s="220" t="s">
        <v>141</v>
      </c>
      <c r="E99" s="250">
        <v>0</v>
      </c>
      <c r="F99" s="217">
        <v>251</v>
      </c>
      <c r="G99" s="217">
        <v>0</v>
      </c>
      <c r="H99" s="255">
        <v>0</v>
      </c>
      <c r="I99" s="222">
        <v>0</v>
      </c>
      <c r="J99" s="223"/>
      <c r="K99" s="223"/>
      <c r="L99" s="223"/>
      <c r="M99" s="223"/>
      <c r="N99" s="223"/>
      <c r="O99" s="223"/>
      <c r="P99" s="223"/>
      <c r="Q99" s="223"/>
    </row>
    <row r="100" spans="1:17" s="229" customFormat="1" ht="15.75" customHeight="1" x14ac:dyDescent="0.25">
      <c r="A100" s="411"/>
      <c r="B100" s="357" t="s">
        <v>120</v>
      </c>
      <c r="C100" s="225"/>
      <c r="D100" s="226" t="s">
        <v>42</v>
      </c>
      <c r="E100" s="253">
        <v>195.11</v>
      </c>
      <c r="F100" s="209">
        <v>200</v>
      </c>
      <c r="G100" s="209">
        <v>0</v>
      </c>
      <c r="H100" s="344">
        <v>0</v>
      </c>
      <c r="I100" s="227">
        <v>0</v>
      </c>
      <c r="J100" s="228"/>
      <c r="K100" s="228"/>
      <c r="L100" s="228"/>
      <c r="M100" s="228"/>
      <c r="N100" s="228"/>
      <c r="O100" s="228"/>
      <c r="P100" s="228"/>
      <c r="Q100" s="228"/>
    </row>
    <row r="101" spans="1:17" s="224" customFormat="1" ht="15.75" customHeight="1" x14ac:dyDescent="0.25">
      <c r="A101" s="410"/>
      <c r="B101" s="356" t="s">
        <v>111</v>
      </c>
      <c r="C101" s="221"/>
      <c r="D101" s="220" t="s">
        <v>54</v>
      </c>
      <c r="E101" s="250">
        <v>195.11</v>
      </c>
      <c r="F101" s="217">
        <v>200</v>
      </c>
      <c r="G101" s="217">
        <v>0</v>
      </c>
      <c r="H101" s="255">
        <v>0</v>
      </c>
      <c r="I101" s="222">
        <v>0</v>
      </c>
      <c r="J101" s="223"/>
      <c r="K101" s="223"/>
      <c r="L101" s="223"/>
      <c r="M101" s="223"/>
      <c r="N101" s="223"/>
      <c r="O101" s="223"/>
      <c r="P101" s="223"/>
      <c r="Q101" s="223"/>
    </row>
    <row r="102" spans="1:17" s="85" customFormat="1" x14ac:dyDescent="0.25">
      <c r="A102" s="406"/>
      <c r="B102" s="358">
        <v>329</v>
      </c>
      <c r="C102" s="89"/>
      <c r="D102" s="67" t="s">
        <v>48</v>
      </c>
      <c r="E102" s="211">
        <v>0</v>
      </c>
      <c r="F102" s="211">
        <v>100</v>
      </c>
      <c r="G102" s="211">
        <v>11.46</v>
      </c>
      <c r="H102" s="247">
        <v>0</v>
      </c>
      <c r="I102" s="227">
        <f t="shared" si="16"/>
        <v>11.46</v>
      </c>
      <c r="J102" s="84"/>
      <c r="K102" s="84"/>
      <c r="L102" s="84"/>
      <c r="M102" s="84"/>
      <c r="N102" s="84"/>
      <c r="O102" s="84"/>
      <c r="P102" s="84"/>
      <c r="Q102" s="84"/>
    </row>
    <row r="103" spans="1:17" s="88" customFormat="1" ht="15.75" customHeight="1" x14ac:dyDescent="0.25">
      <c r="A103" s="407"/>
      <c r="B103" s="359">
        <v>3299</v>
      </c>
      <c r="C103" s="90"/>
      <c r="D103" s="68" t="s">
        <v>48</v>
      </c>
      <c r="E103" s="215">
        <v>0</v>
      </c>
      <c r="F103" s="172">
        <v>100</v>
      </c>
      <c r="G103" s="172">
        <v>11.46</v>
      </c>
      <c r="H103" s="215">
        <v>0</v>
      </c>
      <c r="I103" s="222">
        <f t="shared" si="16"/>
        <v>11.46</v>
      </c>
      <c r="J103" s="87"/>
      <c r="K103" s="87"/>
      <c r="L103" s="87"/>
      <c r="M103" s="87"/>
      <c r="N103" s="87"/>
      <c r="O103" s="87"/>
      <c r="P103" s="87"/>
      <c r="Q103" s="87"/>
    </row>
    <row r="104" spans="1:17" s="88" customFormat="1" x14ac:dyDescent="0.25">
      <c r="A104" s="408"/>
      <c r="B104" s="354"/>
      <c r="C104" s="74" t="s">
        <v>160</v>
      </c>
      <c r="D104" s="75" t="s">
        <v>133</v>
      </c>
      <c r="E104" s="176">
        <v>7055.76</v>
      </c>
      <c r="F104" s="176">
        <v>14837</v>
      </c>
      <c r="G104" s="176" t="s">
        <v>161</v>
      </c>
      <c r="H104" s="345">
        <v>112.47</v>
      </c>
      <c r="I104" s="242">
        <v>53.49</v>
      </c>
      <c r="J104" s="87"/>
      <c r="K104" s="87"/>
      <c r="L104" s="87"/>
      <c r="M104" s="87"/>
      <c r="N104" s="87"/>
      <c r="O104" s="87"/>
      <c r="P104" s="87"/>
      <c r="Q104" s="87"/>
    </row>
    <row r="105" spans="1:17" s="214" customFormat="1" ht="15.75" customHeight="1" x14ac:dyDescent="0.25">
      <c r="A105" s="405">
        <v>3</v>
      </c>
      <c r="B105" s="180" t="s">
        <v>24</v>
      </c>
      <c r="C105" s="386"/>
      <c r="D105" s="387" t="s">
        <v>11</v>
      </c>
      <c r="E105" s="391">
        <v>3975.09</v>
      </c>
      <c r="F105" s="388">
        <v>8832</v>
      </c>
      <c r="G105" s="388">
        <v>4043.48</v>
      </c>
      <c r="H105" s="390">
        <f t="shared" ref="H105" si="29">SUM(G105/E105*100)</f>
        <v>101.72046419074788</v>
      </c>
      <c r="I105" s="389">
        <f t="shared" ref="I105" si="30">SUM(G105/F105*100)</f>
        <v>45.782155797101446</v>
      </c>
      <c r="J105" s="213"/>
      <c r="K105" s="213"/>
      <c r="L105" s="213"/>
      <c r="M105" s="213"/>
      <c r="N105" s="213"/>
      <c r="O105" s="213"/>
      <c r="P105" s="213"/>
      <c r="Q105" s="213"/>
    </row>
    <row r="106" spans="1:17" s="93" customFormat="1" ht="15.75" customHeight="1" x14ac:dyDescent="0.25">
      <c r="A106" s="409"/>
      <c r="B106" s="355" t="s">
        <v>117</v>
      </c>
      <c r="C106" s="73"/>
      <c r="D106" s="218" t="s">
        <v>134</v>
      </c>
      <c r="E106" s="252">
        <v>3127.28</v>
      </c>
      <c r="F106" s="216">
        <v>7296</v>
      </c>
      <c r="G106" s="216">
        <v>3129.1</v>
      </c>
      <c r="H106" s="254">
        <v>100.06</v>
      </c>
      <c r="I106" s="219">
        <v>42.89</v>
      </c>
      <c r="J106" s="92"/>
      <c r="K106" s="92"/>
      <c r="L106" s="92"/>
      <c r="M106" s="92"/>
      <c r="N106" s="92"/>
      <c r="O106" s="92"/>
      <c r="P106" s="92"/>
      <c r="Q106" s="92"/>
    </row>
    <row r="107" spans="1:17" s="85" customFormat="1" x14ac:dyDescent="0.25">
      <c r="A107" s="407"/>
      <c r="B107" s="349" t="s">
        <v>162</v>
      </c>
      <c r="C107" s="64"/>
      <c r="D107" s="64" t="s">
        <v>60</v>
      </c>
      <c r="E107" s="167">
        <v>3127.28</v>
      </c>
      <c r="F107" s="167">
        <v>7296</v>
      </c>
      <c r="G107" s="217">
        <v>3129.1</v>
      </c>
      <c r="H107" s="215">
        <f t="shared" ref="H107:H112" si="31">SUM(G107/E107*100)</f>
        <v>100.05819753907548</v>
      </c>
      <c r="I107" s="215">
        <v>42.89</v>
      </c>
      <c r="J107" s="84"/>
      <c r="K107" s="84"/>
      <c r="L107" s="84"/>
      <c r="M107" s="84"/>
      <c r="N107" s="84"/>
      <c r="O107" s="84"/>
      <c r="P107" s="84"/>
      <c r="Q107" s="84"/>
    </row>
    <row r="108" spans="1:17" s="96" customFormat="1" x14ac:dyDescent="0.25">
      <c r="A108" s="407"/>
      <c r="B108" s="348" t="s">
        <v>119</v>
      </c>
      <c r="C108" s="64"/>
      <c r="D108" s="62" t="s">
        <v>45</v>
      </c>
      <c r="E108" s="166">
        <v>331.81</v>
      </c>
      <c r="F108" s="211">
        <v>332</v>
      </c>
      <c r="G108" s="166">
        <v>398.08</v>
      </c>
      <c r="H108" s="254">
        <f t="shared" si="31"/>
        <v>119.97227328893041</v>
      </c>
      <c r="I108" s="219">
        <f t="shared" ref="I108:I112" si="32">SUM(G108/F108*100)</f>
        <v>119.90361445783134</v>
      </c>
      <c r="J108" s="95"/>
      <c r="K108" s="95"/>
      <c r="L108" s="95"/>
      <c r="M108" s="95"/>
      <c r="N108" s="95"/>
      <c r="O108" s="95"/>
      <c r="P108" s="95"/>
      <c r="Q108" s="95"/>
    </row>
    <row r="109" spans="1:17" s="96" customFormat="1" x14ac:dyDescent="0.25">
      <c r="A109" s="407"/>
      <c r="B109" s="349" t="s">
        <v>66</v>
      </c>
      <c r="C109" s="64"/>
      <c r="D109" s="64" t="s">
        <v>45</v>
      </c>
      <c r="E109" s="172">
        <v>331.81</v>
      </c>
      <c r="F109" s="172">
        <v>332</v>
      </c>
      <c r="G109" s="172">
        <v>398.08</v>
      </c>
      <c r="H109" s="255">
        <f t="shared" si="31"/>
        <v>119.97227328893041</v>
      </c>
      <c r="I109" s="222">
        <f t="shared" si="32"/>
        <v>119.90361445783134</v>
      </c>
      <c r="J109" s="95"/>
      <c r="K109" s="95"/>
      <c r="L109" s="95"/>
      <c r="M109" s="95"/>
      <c r="N109" s="95"/>
      <c r="O109" s="95"/>
      <c r="P109" s="95"/>
      <c r="Q109" s="95"/>
    </row>
    <row r="110" spans="1:17" s="96" customFormat="1" x14ac:dyDescent="0.25">
      <c r="A110" s="406"/>
      <c r="B110" s="67">
        <v>313</v>
      </c>
      <c r="C110" s="62"/>
      <c r="D110" s="62" t="s">
        <v>43</v>
      </c>
      <c r="E110" s="174">
        <v>516</v>
      </c>
      <c r="F110" s="174">
        <v>1204</v>
      </c>
      <c r="G110" s="174">
        <v>516.29999999999995</v>
      </c>
      <c r="H110" s="254">
        <f t="shared" si="31"/>
        <v>100.05813953488372</v>
      </c>
      <c r="I110" s="219">
        <f t="shared" si="32"/>
        <v>42.882059800664443</v>
      </c>
      <c r="J110" s="95"/>
      <c r="K110" s="95"/>
      <c r="L110" s="95"/>
      <c r="M110" s="95"/>
      <c r="N110" s="95"/>
      <c r="O110" s="95"/>
      <c r="P110" s="95"/>
      <c r="Q110" s="95"/>
    </row>
    <row r="111" spans="1:17" s="85" customFormat="1" x14ac:dyDescent="0.25">
      <c r="A111" s="407"/>
      <c r="B111" s="68">
        <v>3132</v>
      </c>
      <c r="C111" s="64"/>
      <c r="D111" s="64" t="s">
        <v>61</v>
      </c>
      <c r="E111" s="173">
        <v>516</v>
      </c>
      <c r="F111" s="184">
        <v>1204</v>
      </c>
      <c r="G111" s="173">
        <v>516.29999999999995</v>
      </c>
      <c r="H111" s="255">
        <f t="shared" si="31"/>
        <v>100.05813953488372</v>
      </c>
      <c r="I111" s="222">
        <f t="shared" si="32"/>
        <v>42.882059800664443</v>
      </c>
      <c r="J111" s="84"/>
      <c r="K111" s="84"/>
      <c r="L111" s="84"/>
      <c r="M111" s="84"/>
      <c r="N111" s="84"/>
      <c r="O111" s="84"/>
      <c r="P111" s="84"/>
      <c r="Q111" s="84"/>
    </row>
    <row r="112" spans="1:17" s="85" customFormat="1" ht="15.75" customHeight="1" x14ac:dyDescent="0.25">
      <c r="A112" s="412"/>
      <c r="B112" s="347" t="s">
        <v>115</v>
      </c>
      <c r="C112" s="63"/>
      <c r="D112" s="6" t="s">
        <v>12</v>
      </c>
      <c r="E112" s="251">
        <v>3080.61</v>
      </c>
      <c r="F112" s="169">
        <v>6005</v>
      </c>
      <c r="G112" s="169">
        <v>3892.46</v>
      </c>
      <c r="H112" s="233">
        <f t="shared" si="31"/>
        <v>126.35354686247204</v>
      </c>
      <c r="I112" s="177">
        <f t="shared" si="32"/>
        <v>64.820316402997506</v>
      </c>
      <c r="J112" s="84"/>
      <c r="K112" s="84"/>
      <c r="L112" s="84"/>
      <c r="M112" s="84"/>
      <c r="N112" s="84"/>
      <c r="O112" s="84"/>
      <c r="P112" s="84"/>
      <c r="Q112" s="84"/>
    </row>
    <row r="113" spans="1:17" s="93" customFormat="1" ht="15.75" customHeight="1" x14ac:dyDescent="0.25">
      <c r="A113" s="409"/>
      <c r="B113" s="355" t="s">
        <v>154</v>
      </c>
      <c r="C113" s="73"/>
      <c r="D113" s="218" t="s">
        <v>46</v>
      </c>
      <c r="E113" s="252">
        <v>929.37</v>
      </c>
      <c r="F113" s="216">
        <v>2059</v>
      </c>
      <c r="G113" s="216">
        <v>1068.79</v>
      </c>
      <c r="H113" s="254">
        <v>115</v>
      </c>
      <c r="I113" s="219">
        <v>51.91</v>
      </c>
      <c r="J113" s="92"/>
      <c r="K113" s="92"/>
      <c r="L113" s="92"/>
      <c r="M113" s="92"/>
      <c r="N113" s="92"/>
      <c r="O113" s="92"/>
      <c r="P113" s="92"/>
      <c r="Q113" s="92"/>
    </row>
    <row r="114" spans="1:17" s="85" customFormat="1" x14ac:dyDescent="0.25">
      <c r="A114" s="407"/>
      <c r="B114" s="349" t="s">
        <v>155</v>
      </c>
      <c r="C114" s="64"/>
      <c r="D114" s="64" t="s">
        <v>49</v>
      </c>
      <c r="E114" s="167">
        <v>929.37</v>
      </c>
      <c r="F114" s="167">
        <v>2059</v>
      </c>
      <c r="G114" s="217">
        <v>1068.79</v>
      </c>
      <c r="H114" s="215">
        <f t="shared" ref="H114" si="33">SUM(G114/E114*100)</f>
        <v>115.00156019669238</v>
      </c>
      <c r="I114" s="215">
        <v>51.91</v>
      </c>
      <c r="J114" s="84"/>
      <c r="K114" s="84"/>
      <c r="L114" s="84"/>
      <c r="M114" s="84"/>
      <c r="N114" s="84"/>
      <c r="O114" s="84"/>
      <c r="P114" s="84"/>
      <c r="Q114" s="84"/>
    </row>
    <row r="115" spans="1:17" s="93" customFormat="1" ht="15.75" customHeight="1" x14ac:dyDescent="0.25">
      <c r="A115" s="409"/>
      <c r="B115" s="355" t="s">
        <v>137</v>
      </c>
      <c r="C115" s="73"/>
      <c r="D115" s="218" t="s">
        <v>47</v>
      </c>
      <c r="E115" s="252">
        <v>2151.2399999999998</v>
      </c>
      <c r="F115" s="216">
        <v>3946</v>
      </c>
      <c r="G115" s="216">
        <v>2823.67</v>
      </c>
      <c r="H115" s="254">
        <v>131.26</v>
      </c>
      <c r="I115" s="219">
        <v>71.56</v>
      </c>
      <c r="J115" s="92"/>
      <c r="K115" s="92"/>
      <c r="L115" s="92"/>
      <c r="M115" s="92"/>
      <c r="N115" s="92"/>
      <c r="O115" s="92"/>
      <c r="P115" s="92"/>
      <c r="Q115" s="92"/>
    </row>
    <row r="116" spans="1:17" s="85" customFormat="1" x14ac:dyDescent="0.25">
      <c r="A116" s="407"/>
      <c r="B116" s="349" t="s">
        <v>152</v>
      </c>
      <c r="C116" s="64"/>
      <c r="D116" s="64" t="s">
        <v>153</v>
      </c>
      <c r="E116" s="256">
        <v>2151.2399999999998</v>
      </c>
      <c r="F116" s="167">
        <v>3946</v>
      </c>
      <c r="G116" s="217">
        <v>2823.67</v>
      </c>
      <c r="H116" s="215">
        <v>131.26</v>
      </c>
      <c r="I116" s="215">
        <v>71.56</v>
      </c>
      <c r="J116" s="84"/>
      <c r="K116" s="84"/>
      <c r="L116" s="84"/>
      <c r="M116" s="84"/>
      <c r="N116" s="84"/>
      <c r="O116" s="84"/>
      <c r="P116" s="84"/>
      <c r="Q116" s="84"/>
    </row>
    <row r="117" spans="1:17" s="88" customFormat="1" x14ac:dyDescent="0.25">
      <c r="A117" s="408"/>
      <c r="B117" s="354"/>
      <c r="C117" s="74" t="s">
        <v>151</v>
      </c>
      <c r="D117" s="75" t="s">
        <v>159</v>
      </c>
      <c r="E117" s="176">
        <v>756.82</v>
      </c>
      <c r="F117" s="176">
        <v>1181</v>
      </c>
      <c r="G117" s="176">
        <v>263.47000000000003</v>
      </c>
      <c r="H117" s="345">
        <f t="shared" si="15"/>
        <v>34.812769218572448</v>
      </c>
      <c r="I117" s="242">
        <f t="shared" si="16"/>
        <v>22.309060118543609</v>
      </c>
      <c r="J117" s="87"/>
      <c r="K117" s="87"/>
      <c r="L117" s="87"/>
      <c r="M117" s="87"/>
      <c r="N117" s="87"/>
      <c r="O117" s="87"/>
      <c r="P117" s="87"/>
      <c r="Q117" s="87"/>
    </row>
    <row r="118" spans="1:17" s="88" customFormat="1" x14ac:dyDescent="0.25">
      <c r="A118" s="412">
        <v>3</v>
      </c>
      <c r="B118" s="347" t="s">
        <v>115</v>
      </c>
      <c r="C118" s="63"/>
      <c r="D118" s="6" t="s">
        <v>12</v>
      </c>
      <c r="E118" s="251">
        <v>756.82</v>
      </c>
      <c r="F118" s="169">
        <v>1181</v>
      </c>
      <c r="G118" s="169">
        <v>263.47000000000003</v>
      </c>
      <c r="H118" s="233">
        <f t="shared" si="15"/>
        <v>34.812769218572448</v>
      </c>
      <c r="I118" s="177">
        <f t="shared" si="16"/>
        <v>22.309060118543609</v>
      </c>
      <c r="J118" s="87"/>
      <c r="K118" s="87"/>
      <c r="L118" s="87"/>
      <c r="M118" s="87"/>
      <c r="N118" s="87"/>
      <c r="O118" s="87"/>
      <c r="P118" s="87"/>
      <c r="Q118" s="87"/>
    </row>
    <row r="119" spans="1:17" s="88" customFormat="1" x14ac:dyDescent="0.25">
      <c r="A119" s="406"/>
      <c r="B119" s="67" t="s">
        <v>137</v>
      </c>
      <c r="C119" s="89"/>
      <c r="D119" s="67" t="s">
        <v>47</v>
      </c>
      <c r="E119" s="249">
        <v>562.71</v>
      </c>
      <c r="F119" s="174">
        <v>969</v>
      </c>
      <c r="G119" s="174">
        <v>263.47000000000003</v>
      </c>
      <c r="H119" s="211">
        <f t="shared" si="15"/>
        <v>46.821631035524518</v>
      </c>
      <c r="I119" s="211">
        <v>27.19</v>
      </c>
      <c r="J119" s="87"/>
      <c r="K119" s="87"/>
      <c r="L119" s="87"/>
      <c r="M119" s="87"/>
      <c r="N119" s="87"/>
      <c r="O119" s="87"/>
      <c r="P119" s="87"/>
      <c r="Q119" s="87"/>
    </row>
    <row r="120" spans="1:17" s="88" customFormat="1" x14ac:dyDescent="0.25">
      <c r="A120" s="406"/>
      <c r="B120" s="68" t="s">
        <v>152</v>
      </c>
      <c r="C120" s="89"/>
      <c r="D120" s="68" t="s">
        <v>153</v>
      </c>
      <c r="E120" s="257">
        <v>562.71</v>
      </c>
      <c r="F120" s="173">
        <v>969</v>
      </c>
      <c r="G120" s="173">
        <v>263.47000000000003</v>
      </c>
      <c r="H120" s="232">
        <v>46.82</v>
      </c>
      <c r="I120" s="232">
        <v>27.19</v>
      </c>
      <c r="J120" s="87"/>
      <c r="K120" s="87"/>
      <c r="L120" s="87"/>
      <c r="M120" s="87"/>
      <c r="N120" s="87"/>
      <c r="O120" s="87"/>
      <c r="P120" s="87"/>
      <c r="Q120" s="87"/>
    </row>
    <row r="121" spans="1:17" s="88" customFormat="1" x14ac:dyDescent="0.25">
      <c r="A121" s="412"/>
      <c r="B121" s="180" t="s">
        <v>120</v>
      </c>
      <c r="C121" s="91"/>
      <c r="D121" s="180" t="s">
        <v>42</v>
      </c>
      <c r="E121" s="181">
        <v>194.11</v>
      </c>
      <c r="F121" s="181">
        <v>212</v>
      </c>
      <c r="G121" s="181">
        <v>0</v>
      </c>
      <c r="H121" s="233">
        <v>0</v>
      </c>
      <c r="I121" s="233">
        <v>0</v>
      </c>
      <c r="J121" s="87"/>
      <c r="K121" s="87"/>
      <c r="L121" s="87"/>
      <c r="M121" s="87"/>
      <c r="N121" s="87"/>
      <c r="O121" s="87"/>
      <c r="P121" s="87"/>
      <c r="Q121" s="87"/>
    </row>
    <row r="122" spans="1:17" s="214" customFormat="1" x14ac:dyDescent="0.25">
      <c r="A122" s="413"/>
      <c r="B122" s="179" t="s">
        <v>145</v>
      </c>
      <c r="C122" s="230"/>
      <c r="D122" s="179" t="s">
        <v>69</v>
      </c>
      <c r="E122" s="258">
        <v>194.11</v>
      </c>
      <c r="F122" s="231">
        <v>212</v>
      </c>
      <c r="G122" s="231">
        <v>0</v>
      </c>
      <c r="H122" s="232">
        <f t="shared" si="15"/>
        <v>0</v>
      </c>
      <c r="I122" s="232">
        <v>0</v>
      </c>
      <c r="J122" s="213"/>
      <c r="K122" s="213"/>
      <c r="L122" s="213"/>
      <c r="M122" s="213"/>
      <c r="N122" s="213"/>
      <c r="O122" s="213"/>
      <c r="P122" s="213"/>
      <c r="Q122" s="213"/>
    </row>
    <row r="123" spans="1:17" s="88" customFormat="1" ht="13.95" customHeight="1" x14ac:dyDescent="0.25">
      <c r="A123" s="408"/>
      <c r="B123" s="354"/>
      <c r="C123" s="74" t="s">
        <v>25</v>
      </c>
      <c r="D123" s="75" t="s">
        <v>26</v>
      </c>
      <c r="E123" s="176">
        <v>0</v>
      </c>
      <c r="F123" s="176">
        <v>1327</v>
      </c>
      <c r="G123" s="346">
        <v>0</v>
      </c>
      <c r="H123" s="345">
        <v>0</v>
      </c>
      <c r="I123" s="242">
        <f t="shared" si="16"/>
        <v>0</v>
      </c>
      <c r="J123" s="87"/>
      <c r="K123" s="87"/>
      <c r="L123" s="87"/>
      <c r="M123" s="87"/>
      <c r="N123" s="87"/>
      <c r="O123" s="87"/>
      <c r="P123" s="87"/>
      <c r="Q123" s="87"/>
    </row>
    <row r="124" spans="1:17" s="88" customFormat="1" ht="13.95" customHeight="1" x14ac:dyDescent="0.25">
      <c r="A124" s="412">
        <v>3</v>
      </c>
      <c r="B124" s="347">
        <v>32</v>
      </c>
      <c r="C124" s="63"/>
      <c r="D124" s="6" t="s">
        <v>12</v>
      </c>
      <c r="E124" s="169">
        <v>0</v>
      </c>
      <c r="F124" s="169">
        <v>1327</v>
      </c>
      <c r="G124" s="169">
        <v>0</v>
      </c>
      <c r="H124" s="233">
        <v>0</v>
      </c>
      <c r="I124" s="177">
        <f t="shared" si="16"/>
        <v>0</v>
      </c>
      <c r="J124" s="87"/>
      <c r="K124" s="87"/>
      <c r="L124" s="87"/>
      <c r="M124" s="87"/>
      <c r="N124" s="87"/>
      <c r="O124" s="87"/>
      <c r="P124" s="87"/>
      <c r="Q124" s="87"/>
    </row>
    <row r="125" spans="1:17" s="88" customFormat="1" ht="13.95" customHeight="1" x14ac:dyDescent="0.25">
      <c r="A125" s="407"/>
      <c r="B125" s="360">
        <v>329</v>
      </c>
      <c r="C125" s="90"/>
      <c r="D125" s="178" t="s">
        <v>48</v>
      </c>
      <c r="E125" s="182">
        <v>0</v>
      </c>
      <c r="F125" s="182">
        <v>1327</v>
      </c>
      <c r="G125" s="182">
        <v>0</v>
      </c>
      <c r="H125" s="211">
        <v>0</v>
      </c>
      <c r="I125" s="234">
        <v>0</v>
      </c>
      <c r="J125" s="87"/>
      <c r="K125" s="87"/>
      <c r="L125" s="87"/>
      <c r="M125" s="87"/>
      <c r="N125" s="87"/>
      <c r="O125" s="87"/>
      <c r="P125" s="87"/>
      <c r="Q125" s="87"/>
    </row>
    <row r="126" spans="1:17" s="88" customFormat="1" ht="13.95" customHeight="1" x14ac:dyDescent="0.25">
      <c r="A126" s="407"/>
      <c r="B126" s="361">
        <v>3299</v>
      </c>
      <c r="C126" s="90"/>
      <c r="D126" s="68" t="s">
        <v>48</v>
      </c>
      <c r="E126" s="167">
        <v>0</v>
      </c>
      <c r="F126" s="167">
        <v>1327</v>
      </c>
      <c r="G126" s="167">
        <v>0</v>
      </c>
      <c r="H126" s="232">
        <v>0</v>
      </c>
      <c r="I126" s="234">
        <v>0</v>
      </c>
      <c r="J126" s="87"/>
      <c r="K126" s="87"/>
      <c r="L126" s="87"/>
      <c r="M126" s="87"/>
      <c r="N126" s="87"/>
      <c r="O126" s="87"/>
      <c r="P126" s="87"/>
      <c r="Q126" s="87"/>
    </row>
    <row r="127" spans="1:17" x14ac:dyDescent="0.25">
      <c r="A127" s="437" t="s">
        <v>165</v>
      </c>
      <c r="B127" s="437"/>
      <c r="C127" s="437"/>
      <c r="D127" s="437"/>
      <c r="E127" s="414">
        <v>284704.57</v>
      </c>
      <c r="F127" s="414">
        <v>632159</v>
      </c>
      <c r="G127" s="414">
        <v>327248.8</v>
      </c>
      <c r="H127" s="415">
        <f t="shared" ref="H127" si="34">SUM(G127/E127*100)</f>
        <v>114.94329016214948</v>
      </c>
      <c r="I127" s="415">
        <f t="shared" ref="I127" si="35">SUM(G127/F127*100)</f>
        <v>51.766849795700132</v>
      </c>
    </row>
  </sheetData>
  <mergeCells count="7">
    <mergeCell ref="A127:D127"/>
    <mergeCell ref="A42:D42"/>
    <mergeCell ref="A40:I40"/>
    <mergeCell ref="A1:I1"/>
    <mergeCell ref="A4:D4"/>
    <mergeCell ref="A2:I2"/>
    <mergeCell ref="A39:D39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W153"/>
  <sheetViews>
    <sheetView tabSelected="1" topLeftCell="A172" zoomScaleNormal="100" workbookViewId="0">
      <selection activeCell="K130" sqref="K130"/>
    </sheetView>
  </sheetViews>
  <sheetFormatPr defaultColWidth="9.109375" defaultRowHeight="15.6" x14ac:dyDescent="0.3"/>
  <cols>
    <col min="1" max="1" width="9.6640625" style="51" customWidth="1"/>
    <col min="2" max="2" width="52.33203125" style="51" customWidth="1"/>
    <col min="3" max="3" width="13.33203125" style="51" bestFit="1" customWidth="1"/>
    <col min="4" max="4" width="11.44140625" style="51" customWidth="1"/>
    <col min="5" max="5" width="9.44140625" style="16" customWidth="1"/>
    <col min="6" max="7" width="15.109375" style="16" customWidth="1"/>
    <col min="8" max="8" width="16.6640625" style="16" hidden="1" customWidth="1"/>
    <col min="9" max="9" width="16.44140625" style="16" hidden="1" customWidth="1"/>
    <col min="10" max="10" width="12.5546875" style="16" hidden="1" customWidth="1"/>
    <col min="11" max="12" width="10.6640625" style="16" bestFit="1" customWidth="1"/>
    <col min="13" max="13" width="10.33203125" style="16" bestFit="1" customWidth="1"/>
    <col min="14" max="14" width="11.88671875" style="16" bestFit="1" customWidth="1"/>
    <col min="15" max="15" width="15.44140625" style="16" customWidth="1"/>
    <col min="16" max="16" width="9.109375" style="16" customWidth="1"/>
    <col min="17" max="16384" width="9.109375" style="16"/>
  </cols>
  <sheetData>
    <row r="1" spans="1:10" ht="15.75" customHeight="1" x14ac:dyDescent="0.3">
      <c r="A1" s="429" t="s">
        <v>56</v>
      </c>
      <c r="B1" s="429"/>
      <c r="C1" s="429"/>
      <c r="D1" s="429"/>
      <c r="E1" s="429"/>
      <c r="F1" s="8"/>
      <c r="G1" s="38"/>
      <c r="H1" s="39"/>
      <c r="I1" s="39"/>
      <c r="J1" s="39"/>
    </row>
    <row r="2" spans="1:10" s="10" customFormat="1" ht="15.75" customHeight="1" x14ac:dyDescent="0.3">
      <c r="A2" s="429" t="s">
        <v>37</v>
      </c>
      <c r="B2" s="429"/>
      <c r="C2" s="429"/>
      <c r="D2" s="429"/>
      <c r="E2" s="429"/>
    </row>
    <row r="3" spans="1:10" s="24" customFormat="1" x14ac:dyDescent="0.3">
      <c r="A3" s="36"/>
      <c r="B3" s="36"/>
      <c r="C3" s="37"/>
      <c r="D3" s="37"/>
      <c r="E3" s="40"/>
      <c r="F3" s="40"/>
      <c r="G3" s="40"/>
      <c r="H3" s="40"/>
      <c r="I3" s="40"/>
      <c r="J3" s="40"/>
    </row>
    <row r="4" spans="1:10" s="24" customFormat="1" ht="46.8" customHeight="1" x14ac:dyDescent="0.3">
      <c r="A4" s="108" t="s">
        <v>33</v>
      </c>
      <c r="B4" s="108" t="s">
        <v>34</v>
      </c>
      <c r="C4" s="109" t="s">
        <v>58</v>
      </c>
      <c r="D4" s="109" t="s">
        <v>59</v>
      </c>
      <c r="E4" s="109" t="s">
        <v>65</v>
      </c>
      <c r="F4" s="40"/>
      <c r="G4" s="40"/>
      <c r="H4" s="40"/>
      <c r="I4" s="40"/>
      <c r="J4" s="40"/>
    </row>
    <row r="5" spans="1:10" s="61" customFormat="1" ht="15.6" customHeight="1" x14ac:dyDescent="0.2">
      <c r="A5" s="447">
        <v>1</v>
      </c>
      <c r="B5" s="447"/>
      <c r="C5" s="110">
        <v>2</v>
      </c>
      <c r="D5" s="110">
        <v>3</v>
      </c>
      <c r="E5" s="111" t="s">
        <v>91</v>
      </c>
      <c r="F5" s="60"/>
      <c r="G5" s="60"/>
      <c r="H5" s="60"/>
      <c r="I5" s="60"/>
      <c r="J5" s="60"/>
    </row>
    <row r="6" spans="1:10" s="24" customFormat="1" ht="31.2" x14ac:dyDescent="0.3">
      <c r="A6" s="154" t="s">
        <v>94</v>
      </c>
      <c r="B6" s="155" t="s">
        <v>93</v>
      </c>
      <c r="C6" s="156">
        <v>632159</v>
      </c>
      <c r="D6" s="156">
        <v>327248.8</v>
      </c>
      <c r="E6" s="158">
        <f>SUM(D6/C6*100)</f>
        <v>51.766849795700132</v>
      </c>
      <c r="F6" s="40"/>
      <c r="G6" s="40"/>
      <c r="H6" s="40"/>
      <c r="I6" s="40"/>
      <c r="J6" s="40"/>
    </row>
    <row r="7" spans="1:10" s="24" customFormat="1" x14ac:dyDescent="0.3">
      <c r="A7" s="151" t="s">
        <v>95</v>
      </c>
      <c r="B7" s="152" t="s">
        <v>92</v>
      </c>
      <c r="C7" s="366">
        <v>131127</v>
      </c>
      <c r="D7" s="153">
        <v>73291.740000000005</v>
      </c>
      <c r="E7" s="367">
        <v>55.89</v>
      </c>
      <c r="F7" s="40"/>
      <c r="G7" s="40"/>
      <c r="H7" s="40"/>
      <c r="I7" s="40"/>
      <c r="J7" s="40"/>
    </row>
    <row r="8" spans="1:10" s="24" customFormat="1" ht="27" customHeight="1" x14ac:dyDescent="0.3">
      <c r="A8" s="392" t="s">
        <v>169</v>
      </c>
      <c r="B8" s="393" t="s">
        <v>167</v>
      </c>
      <c r="C8" s="394">
        <v>101951</v>
      </c>
      <c r="D8" s="394">
        <v>61799.79</v>
      </c>
      <c r="E8" s="303">
        <v>60.62</v>
      </c>
      <c r="F8" s="40"/>
      <c r="G8" s="40"/>
      <c r="H8" s="40"/>
      <c r="I8" s="40"/>
      <c r="J8" s="40"/>
    </row>
    <row r="9" spans="1:10" s="42" customFormat="1" ht="15" customHeight="1" x14ac:dyDescent="0.3">
      <c r="A9" s="140">
        <v>12</v>
      </c>
      <c r="B9" s="140" t="s">
        <v>163</v>
      </c>
      <c r="C9" s="147">
        <v>101951</v>
      </c>
      <c r="D9" s="147">
        <v>61799.79</v>
      </c>
      <c r="E9" s="282">
        <v>60.62</v>
      </c>
      <c r="F9" s="40"/>
      <c r="G9" s="41"/>
      <c r="H9" s="41"/>
      <c r="I9" s="41"/>
      <c r="J9" s="41"/>
    </row>
    <row r="10" spans="1:10" s="43" customFormat="1" ht="15.6" customHeight="1" x14ac:dyDescent="0.25">
      <c r="A10" s="335">
        <v>3</v>
      </c>
      <c r="B10" s="114" t="s">
        <v>31</v>
      </c>
      <c r="C10" s="129">
        <v>101951</v>
      </c>
      <c r="D10" s="121">
        <v>61799.79</v>
      </c>
      <c r="E10" s="271">
        <v>60.62</v>
      </c>
      <c r="F10" s="40"/>
      <c r="H10" s="44"/>
      <c r="I10" s="44"/>
    </row>
    <row r="11" spans="1:10" s="24" customFormat="1" ht="14.25" customHeight="1" x14ac:dyDescent="0.3">
      <c r="A11" s="336">
        <v>32</v>
      </c>
      <c r="B11" s="115" t="s">
        <v>12</v>
      </c>
      <c r="C11" s="129">
        <v>101951</v>
      </c>
      <c r="D11" s="121">
        <v>61799.79</v>
      </c>
      <c r="E11" s="305">
        <v>60.62</v>
      </c>
      <c r="F11" s="40"/>
      <c r="G11" s="40"/>
      <c r="H11" s="57" t="e">
        <f>SUM(#REF!)</f>
        <v>#REF!</v>
      </c>
      <c r="I11" s="58" t="e">
        <f>SUM(#REF!)</f>
        <v>#REF!</v>
      </c>
      <c r="J11" s="24">
        <f>SUM(C11:G11)</f>
        <v>163811.41</v>
      </c>
    </row>
    <row r="12" spans="1:10" s="46" customFormat="1" ht="14.25" customHeight="1" x14ac:dyDescent="0.3">
      <c r="A12" s="339">
        <v>321</v>
      </c>
      <c r="B12" s="116" t="s">
        <v>46</v>
      </c>
      <c r="C12" s="120">
        <v>3485</v>
      </c>
      <c r="D12" s="120">
        <v>2269.6</v>
      </c>
      <c r="E12" s="261">
        <v>65.12</v>
      </c>
      <c r="F12" s="40"/>
      <c r="G12" s="47"/>
      <c r="H12" s="56"/>
      <c r="I12" s="56"/>
    </row>
    <row r="13" spans="1:10" ht="14.25" customHeight="1" x14ac:dyDescent="0.3">
      <c r="A13" s="340">
        <v>3211</v>
      </c>
      <c r="B13" s="117" t="s">
        <v>63</v>
      </c>
      <c r="C13" s="127">
        <v>2091</v>
      </c>
      <c r="D13" s="127">
        <v>2165.6</v>
      </c>
      <c r="E13" s="260">
        <v>103.57</v>
      </c>
      <c r="F13" s="40"/>
      <c r="G13" s="53"/>
      <c r="H13" s="54"/>
      <c r="I13" s="54"/>
    </row>
    <row r="14" spans="1:10" ht="14.25" customHeight="1" x14ac:dyDescent="0.3">
      <c r="A14" s="340">
        <v>3213</v>
      </c>
      <c r="B14" s="117" t="s">
        <v>50</v>
      </c>
      <c r="C14" s="119">
        <v>664</v>
      </c>
      <c r="D14" s="119">
        <v>0</v>
      </c>
      <c r="E14" s="260">
        <v>0</v>
      </c>
      <c r="F14" s="40"/>
      <c r="G14" s="53"/>
      <c r="H14" s="54"/>
      <c r="I14" s="54"/>
    </row>
    <row r="15" spans="1:10" ht="14.25" customHeight="1" x14ac:dyDescent="0.3">
      <c r="A15" s="340">
        <v>3214</v>
      </c>
      <c r="B15" s="117" t="s">
        <v>96</v>
      </c>
      <c r="C15" s="119">
        <v>730</v>
      </c>
      <c r="D15" s="262">
        <v>104</v>
      </c>
      <c r="E15" s="260">
        <v>14.25</v>
      </c>
      <c r="F15" s="40"/>
      <c r="G15" s="53"/>
      <c r="H15" s="54"/>
      <c r="I15" s="54"/>
    </row>
    <row r="16" spans="1:10" s="46" customFormat="1" ht="14.25" customHeight="1" x14ac:dyDescent="0.3">
      <c r="A16" s="339">
        <v>322</v>
      </c>
      <c r="B16" s="116" t="s">
        <v>47</v>
      </c>
      <c r="C16" s="121">
        <v>21560</v>
      </c>
      <c r="D16" s="121">
        <v>14887.3</v>
      </c>
      <c r="E16" s="261">
        <v>69.05</v>
      </c>
      <c r="F16" s="40"/>
      <c r="G16" s="47"/>
      <c r="H16" s="56"/>
      <c r="I16" s="56"/>
    </row>
    <row r="17" spans="1:10" ht="14.25" customHeight="1" x14ac:dyDescent="0.3">
      <c r="A17" s="340">
        <v>3221</v>
      </c>
      <c r="B17" s="117" t="s">
        <v>52</v>
      </c>
      <c r="C17" s="119">
        <v>2456</v>
      </c>
      <c r="D17" s="119">
        <v>1351.49</v>
      </c>
      <c r="E17" s="260">
        <v>55.03</v>
      </c>
      <c r="F17" s="40"/>
      <c r="G17" s="53"/>
      <c r="H17" s="54"/>
      <c r="I17" s="54"/>
    </row>
    <row r="18" spans="1:10" ht="13.2" customHeight="1" x14ac:dyDescent="0.3">
      <c r="A18" s="340">
        <v>3223</v>
      </c>
      <c r="B18" s="117" t="s">
        <v>64</v>
      </c>
      <c r="C18" s="119">
        <v>17058</v>
      </c>
      <c r="D18" s="119">
        <v>13033.28</v>
      </c>
      <c r="E18" s="260">
        <v>76.41</v>
      </c>
      <c r="F18" s="40"/>
      <c r="G18" s="53"/>
      <c r="H18" s="54"/>
      <c r="I18" s="54"/>
    </row>
    <row r="19" spans="1:10" ht="13.2" customHeight="1" x14ac:dyDescent="0.3">
      <c r="A19" s="340">
        <v>3224</v>
      </c>
      <c r="B19" s="117" t="s">
        <v>141</v>
      </c>
      <c r="C19" s="119">
        <v>1478</v>
      </c>
      <c r="D19" s="119">
        <v>120.16</v>
      </c>
      <c r="E19" s="260">
        <v>8.1300000000000008</v>
      </c>
      <c r="F19" s="40"/>
      <c r="G19" s="53"/>
      <c r="H19" s="54"/>
      <c r="I19" s="54"/>
    </row>
    <row r="20" spans="1:10" ht="14.25" customHeight="1" x14ac:dyDescent="0.3">
      <c r="A20" s="340">
        <v>3225</v>
      </c>
      <c r="B20" s="117" t="s">
        <v>51</v>
      </c>
      <c r="C20" s="119">
        <v>369</v>
      </c>
      <c r="D20" s="119">
        <v>382.37</v>
      </c>
      <c r="E20" s="260">
        <v>103.62</v>
      </c>
      <c r="F20" s="40"/>
      <c r="G20" s="53"/>
      <c r="H20" s="54"/>
      <c r="I20" s="54"/>
    </row>
    <row r="21" spans="1:10" ht="14.25" customHeight="1" x14ac:dyDescent="0.3">
      <c r="A21" s="340">
        <v>3227</v>
      </c>
      <c r="B21" s="117" t="s">
        <v>97</v>
      </c>
      <c r="C21" s="119">
        <v>199</v>
      </c>
      <c r="D21" s="119">
        <v>0</v>
      </c>
      <c r="E21" s="260">
        <v>0</v>
      </c>
      <c r="F21" s="40"/>
      <c r="G21" s="53"/>
      <c r="H21" s="54"/>
      <c r="I21" s="54"/>
    </row>
    <row r="22" spans="1:10" s="24" customFormat="1" ht="14.25" customHeight="1" x14ac:dyDescent="0.3">
      <c r="A22" s="337">
        <v>323</v>
      </c>
      <c r="B22" s="123" t="s">
        <v>42</v>
      </c>
      <c r="C22" s="126">
        <v>74664</v>
      </c>
      <c r="D22" s="126">
        <v>43923.91</v>
      </c>
      <c r="E22" s="261">
        <v>58.83</v>
      </c>
      <c r="F22" s="40"/>
      <c r="G22" s="40"/>
      <c r="H22" s="57"/>
      <c r="I22" s="58"/>
    </row>
    <row r="23" spans="1:10" s="24" customFormat="1" ht="14.25" customHeight="1" x14ac:dyDescent="0.3">
      <c r="A23" s="338">
        <v>3231</v>
      </c>
      <c r="B23" s="124" t="s">
        <v>68</v>
      </c>
      <c r="C23" s="127">
        <v>63693</v>
      </c>
      <c r="D23" s="127">
        <v>38084.5</v>
      </c>
      <c r="E23" s="260">
        <v>59.79</v>
      </c>
      <c r="F23" s="40"/>
      <c r="G23" s="40"/>
      <c r="H23" s="122"/>
      <c r="I23" s="122"/>
    </row>
    <row r="24" spans="1:10" s="24" customFormat="1" ht="14.25" customHeight="1" x14ac:dyDescent="0.3">
      <c r="A24" s="338">
        <v>3232</v>
      </c>
      <c r="B24" s="124" t="s">
        <v>69</v>
      </c>
      <c r="C24" s="127">
        <v>2013</v>
      </c>
      <c r="D24" s="127">
        <v>0</v>
      </c>
      <c r="E24" s="260">
        <v>0</v>
      </c>
      <c r="F24" s="40"/>
      <c r="G24" s="40"/>
      <c r="H24" s="122"/>
      <c r="I24" s="122"/>
    </row>
    <row r="25" spans="1:10" s="24" customFormat="1" ht="14.25" customHeight="1" x14ac:dyDescent="0.3">
      <c r="A25" s="338">
        <v>3234</v>
      </c>
      <c r="B25" s="124" t="s">
        <v>70</v>
      </c>
      <c r="C25" s="127">
        <v>2618</v>
      </c>
      <c r="D25" s="127">
        <v>1334.92</v>
      </c>
      <c r="E25" s="260">
        <v>50.99</v>
      </c>
      <c r="F25" s="40"/>
      <c r="G25" s="40"/>
      <c r="H25" s="122"/>
      <c r="I25" s="122"/>
    </row>
    <row r="26" spans="1:10" s="24" customFormat="1" ht="14.25" customHeight="1" x14ac:dyDescent="0.3">
      <c r="A26" s="338">
        <v>3236</v>
      </c>
      <c r="B26" s="124" t="s">
        <v>53</v>
      </c>
      <c r="C26" s="127">
        <v>730</v>
      </c>
      <c r="D26" s="127">
        <v>43.8</v>
      </c>
      <c r="E26" s="260">
        <v>6</v>
      </c>
      <c r="F26" s="40"/>
      <c r="G26" s="40"/>
      <c r="H26" s="122"/>
      <c r="I26" s="122"/>
    </row>
    <row r="27" spans="1:10" s="24" customFormat="1" ht="14.25" customHeight="1" x14ac:dyDescent="0.3">
      <c r="A27" s="338">
        <v>3237</v>
      </c>
      <c r="B27" s="124" t="s">
        <v>54</v>
      </c>
      <c r="C27" s="127">
        <v>2797</v>
      </c>
      <c r="D27" s="127">
        <v>1520.94</v>
      </c>
      <c r="E27" s="260">
        <v>54.38</v>
      </c>
      <c r="F27" s="40"/>
      <c r="G27" s="40"/>
      <c r="H27" s="122"/>
      <c r="I27" s="122"/>
    </row>
    <row r="28" spans="1:10" s="24" customFormat="1" ht="14.25" customHeight="1" x14ac:dyDescent="0.3">
      <c r="A28" s="338">
        <v>3238</v>
      </c>
      <c r="B28" s="124" t="s">
        <v>71</v>
      </c>
      <c r="C28" s="127">
        <v>1725</v>
      </c>
      <c r="D28" s="127">
        <v>2682.53</v>
      </c>
      <c r="E28" s="260">
        <v>155.51</v>
      </c>
      <c r="F28" s="40"/>
      <c r="G28" s="40"/>
      <c r="H28" s="122"/>
      <c r="I28" s="122"/>
    </row>
    <row r="29" spans="1:10" s="24" customFormat="1" ht="14.25" customHeight="1" x14ac:dyDescent="0.3">
      <c r="A29" s="338">
        <v>3239</v>
      </c>
      <c r="B29" s="124" t="s">
        <v>55</v>
      </c>
      <c r="C29" s="127">
        <v>1088</v>
      </c>
      <c r="D29" s="127">
        <v>257.22000000000003</v>
      </c>
      <c r="E29" s="260">
        <v>23.64</v>
      </c>
      <c r="F29" s="40"/>
      <c r="G29" s="40"/>
      <c r="H29" s="122"/>
      <c r="I29" s="122"/>
    </row>
    <row r="30" spans="1:10" s="46" customFormat="1" ht="14.25" customHeight="1" x14ac:dyDescent="0.3">
      <c r="A30" s="339">
        <v>329</v>
      </c>
      <c r="B30" s="116" t="s">
        <v>48</v>
      </c>
      <c r="C30" s="121">
        <v>2879</v>
      </c>
      <c r="D30" s="121">
        <v>718.98</v>
      </c>
      <c r="E30" s="261">
        <v>24.97</v>
      </c>
      <c r="F30" s="40"/>
      <c r="G30" s="47"/>
      <c r="H30" s="56"/>
      <c r="I30" s="56"/>
    </row>
    <row r="31" spans="1:10" x14ac:dyDescent="0.3">
      <c r="A31" s="340">
        <v>3293</v>
      </c>
      <c r="B31" s="117" t="s">
        <v>74</v>
      </c>
      <c r="C31" s="119">
        <v>1127</v>
      </c>
      <c r="D31" s="119">
        <v>0</v>
      </c>
      <c r="E31" s="260">
        <v>0</v>
      </c>
      <c r="F31" s="40"/>
      <c r="G31" s="53"/>
      <c r="H31" s="16">
        <v>0</v>
      </c>
      <c r="I31" s="16">
        <v>0</v>
      </c>
      <c r="J31" s="16">
        <f>SUM(C31:G31)</f>
        <v>1127</v>
      </c>
    </row>
    <row r="32" spans="1:10" x14ac:dyDescent="0.3">
      <c r="A32" s="340">
        <v>3294</v>
      </c>
      <c r="B32" s="117" t="s">
        <v>149</v>
      </c>
      <c r="C32" s="119">
        <v>212</v>
      </c>
      <c r="D32" s="119">
        <v>188.09</v>
      </c>
      <c r="E32" s="260">
        <v>88.72</v>
      </c>
      <c r="F32" s="40"/>
      <c r="G32" s="53"/>
    </row>
    <row r="33" spans="1:10" x14ac:dyDescent="0.3">
      <c r="A33" s="340">
        <v>3295</v>
      </c>
      <c r="B33" s="117" t="s">
        <v>75</v>
      </c>
      <c r="C33" s="119">
        <v>133</v>
      </c>
      <c r="D33" s="119">
        <v>0</v>
      </c>
      <c r="E33" s="260">
        <v>0</v>
      </c>
      <c r="F33" s="40"/>
      <c r="G33" s="53"/>
    </row>
    <row r="34" spans="1:10" ht="15.6" customHeight="1" x14ac:dyDescent="0.3">
      <c r="A34" s="340">
        <v>3299</v>
      </c>
      <c r="B34" s="117" t="s">
        <v>48</v>
      </c>
      <c r="C34" s="119">
        <v>1407</v>
      </c>
      <c r="D34" s="119">
        <v>530.89</v>
      </c>
      <c r="E34" s="260">
        <v>37.729999999999997</v>
      </c>
      <c r="F34" s="40"/>
      <c r="G34" s="53"/>
    </row>
    <row r="35" spans="1:10" s="46" customFormat="1" ht="22.2" customHeight="1" x14ac:dyDescent="0.3">
      <c r="A35" s="144" t="s">
        <v>171</v>
      </c>
      <c r="B35" s="145" t="s">
        <v>180</v>
      </c>
      <c r="C35" s="146">
        <v>637</v>
      </c>
      <c r="D35" s="146">
        <v>0</v>
      </c>
      <c r="E35" s="303">
        <v>0</v>
      </c>
      <c r="F35" s="40"/>
      <c r="G35" s="47"/>
      <c r="H35" s="47"/>
      <c r="I35" s="47"/>
      <c r="J35" s="47"/>
    </row>
    <row r="36" spans="1:10" s="42" customFormat="1" ht="15" customHeight="1" x14ac:dyDescent="0.3">
      <c r="A36" s="140">
        <v>12</v>
      </c>
      <c r="B36" s="140" t="s">
        <v>163</v>
      </c>
      <c r="C36" s="147">
        <v>637</v>
      </c>
      <c r="D36" s="147">
        <v>0</v>
      </c>
      <c r="E36" s="159">
        <v>0</v>
      </c>
      <c r="F36" s="40"/>
      <c r="G36" s="41"/>
      <c r="H36" s="41"/>
      <c r="I36" s="41"/>
      <c r="J36" s="41"/>
    </row>
    <row r="37" spans="1:10" s="46" customFormat="1" ht="15.6" customHeight="1" x14ac:dyDescent="0.3">
      <c r="A37" s="335">
        <v>3</v>
      </c>
      <c r="B37" s="114" t="s">
        <v>31</v>
      </c>
      <c r="C37" s="131">
        <v>637</v>
      </c>
      <c r="D37" s="131">
        <v>0</v>
      </c>
      <c r="E37" s="271">
        <v>0</v>
      </c>
      <c r="F37" s="40"/>
      <c r="G37" s="47"/>
      <c r="H37" s="47"/>
      <c r="I37" s="47"/>
      <c r="J37" s="47"/>
    </row>
    <row r="38" spans="1:10" s="24" customFormat="1" ht="15.75" customHeight="1" x14ac:dyDescent="0.3">
      <c r="A38" s="317">
        <v>32</v>
      </c>
      <c r="B38" s="133" t="s">
        <v>12</v>
      </c>
      <c r="C38" s="131">
        <v>637</v>
      </c>
      <c r="D38" s="131">
        <v>0</v>
      </c>
      <c r="E38" s="271">
        <v>0</v>
      </c>
      <c r="F38" s="40"/>
      <c r="G38" s="40"/>
      <c r="H38" s="24">
        <v>0</v>
      </c>
      <c r="I38" s="24">
        <v>0</v>
      </c>
      <c r="J38" s="24">
        <f>SUM(C38:G38)</f>
        <v>637</v>
      </c>
    </row>
    <row r="39" spans="1:10" s="24" customFormat="1" ht="15.75" customHeight="1" x14ac:dyDescent="0.3">
      <c r="A39" s="318">
        <v>322</v>
      </c>
      <c r="B39" s="272" t="s">
        <v>47</v>
      </c>
      <c r="C39" s="273">
        <v>637</v>
      </c>
      <c r="D39" s="273">
        <v>0</v>
      </c>
      <c r="E39" s="270">
        <v>0</v>
      </c>
      <c r="F39" s="40"/>
      <c r="G39" s="40"/>
    </row>
    <row r="40" spans="1:10" s="24" customFormat="1" ht="15.75" customHeight="1" x14ac:dyDescent="0.3">
      <c r="A40" s="318">
        <v>3224</v>
      </c>
      <c r="B40" s="272" t="s">
        <v>141</v>
      </c>
      <c r="C40" s="273">
        <v>637</v>
      </c>
      <c r="D40" s="273">
        <v>0</v>
      </c>
      <c r="E40" s="270">
        <v>0</v>
      </c>
      <c r="F40" s="40"/>
      <c r="G40" s="40"/>
    </row>
    <row r="41" spans="1:10" s="24" customFormat="1" ht="34.200000000000003" customHeight="1" x14ac:dyDescent="0.3">
      <c r="A41" s="274" t="s">
        <v>172</v>
      </c>
      <c r="B41" s="275" t="s">
        <v>173</v>
      </c>
      <c r="C41" s="277">
        <v>8004</v>
      </c>
      <c r="D41" s="277">
        <v>754.31</v>
      </c>
      <c r="E41" s="304">
        <v>9.42</v>
      </c>
      <c r="F41" s="40"/>
      <c r="G41" s="40"/>
    </row>
    <row r="42" spans="1:10" s="46" customFormat="1" ht="15.75" customHeight="1" x14ac:dyDescent="0.3">
      <c r="A42" s="142">
        <v>11</v>
      </c>
      <c r="B42" s="143" t="s">
        <v>98</v>
      </c>
      <c r="C42" s="264">
        <v>1327</v>
      </c>
      <c r="D42" s="280">
        <v>479.38</v>
      </c>
      <c r="E42" s="268">
        <v>36.130000000000003</v>
      </c>
      <c r="F42" s="40"/>
      <c r="G42" s="47"/>
    </row>
    <row r="43" spans="1:10" ht="15.75" customHeight="1" x14ac:dyDescent="0.3">
      <c r="A43" s="317">
        <v>3</v>
      </c>
      <c r="B43" s="133" t="s">
        <v>31</v>
      </c>
      <c r="C43" s="265">
        <v>1327</v>
      </c>
      <c r="D43" s="281">
        <v>479.38</v>
      </c>
      <c r="E43" s="269">
        <v>36.130000000000003</v>
      </c>
      <c r="F43" s="40"/>
    </row>
    <row r="44" spans="1:10" ht="15.75" customHeight="1" x14ac:dyDescent="0.3">
      <c r="A44" s="317">
        <v>32</v>
      </c>
      <c r="B44" s="133" t="s">
        <v>12</v>
      </c>
      <c r="C44" s="265">
        <v>1327</v>
      </c>
      <c r="D44" s="281">
        <v>479.38</v>
      </c>
      <c r="E44" s="269">
        <v>36.130000000000003</v>
      </c>
      <c r="F44" s="40"/>
    </row>
    <row r="45" spans="1:10" ht="15.75" customHeight="1" x14ac:dyDescent="0.3">
      <c r="A45" s="323">
        <v>329</v>
      </c>
      <c r="B45" s="118" t="s">
        <v>48</v>
      </c>
      <c r="C45" s="278">
        <v>1327</v>
      </c>
      <c r="D45" s="262">
        <v>479.38</v>
      </c>
      <c r="E45" s="266">
        <v>36.130000000000003</v>
      </c>
      <c r="F45" s="40"/>
    </row>
    <row r="46" spans="1:10" ht="15.75" customHeight="1" x14ac:dyDescent="0.3">
      <c r="A46" s="323">
        <v>3299</v>
      </c>
      <c r="B46" s="118" t="s">
        <v>48</v>
      </c>
      <c r="C46" s="278">
        <v>1327</v>
      </c>
      <c r="D46" s="262">
        <v>479.38</v>
      </c>
      <c r="E46" s="266">
        <v>36.130000000000003</v>
      </c>
      <c r="F46" s="40"/>
    </row>
    <row r="47" spans="1:10" s="46" customFormat="1" ht="15.6" customHeight="1" x14ac:dyDescent="0.3">
      <c r="A47" s="140">
        <v>31</v>
      </c>
      <c r="B47" s="140" t="s">
        <v>100</v>
      </c>
      <c r="C47" s="141">
        <v>551</v>
      </c>
      <c r="D47" s="141">
        <v>11.46</v>
      </c>
      <c r="E47" s="282">
        <v>2.08</v>
      </c>
      <c r="F47" s="40"/>
      <c r="G47" s="47"/>
      <c r="H47" s="47"/>
      <c r="I47" s="47"/>
      <c r="J47" s="47"/>
    </row>
    <row r="48" spans="1:10" s="46" customFormat="1" ht="15.6" customHeight="1" x14ac:dyDescent="0.3">
      <c r="A48" s="335">
        <v>3</v>
      </c>
      <c r="B48" s="114" t="s">
        <v>31</v>
      </c>
      <c r="C48" s="131">
        <v>551</v>
      </c>
      <c r="D48" s="131">
        <v>11.46</v>
      </c>
      <c r="E48" s="260">
        <v>2.08</v>
      </c>
      <c r="F48" s="40"/>
      <c r="G48" s="47"/>
      <c r="H48" s="47"/>
      <c r="I48" s="47"/>
      <c r="J48" s="47"/>
    </row>
    <row r="49" spans="1:10" s="24" customFormat="1" ht="15.75" customHeight="1" x14ac:dyDescent="0.3">
      <c r="A49" s="336">
        <v>32</v>
      </c>
      <c r="B49" s="115" t="s">
        <v>12</v>
      </c>
      <c r="C49" s="125">
        <v>551</v>
      </c>
      <c r="D49" s="125">
        <v>11.46</v>
      </c>
      <c r="E49" s="260">
        <v>2.08</v>
      </c>
      <c r="F49" s="40"/>
      <c r="G49" s="40"/>
    </row>
    <row r="50" spans="1:10" s="46" customFormat="1" ht="15.75" customHeight="1" x14ac:dyDescent="0.3">
      <c r="A50" s="339">
        <v>322</v>
      </c>
      <c r="B50" s="116" t="s">
        <v>47</v>
      </c>
      <c r="C50" s="121">
        <v>251</v>
      </c>
      <c r="D50" s="121">
        <v>0</v>
      </c>
      <c r="E50" s="260">
        <v>0</v>
      </c>
      <c r="F50" s="40"/>
      <c r="G50" s="47"/>
    </row>
    <row r="51" spans="1:10" ht="15.6" customHeight="1" x14ac:dyDescent="0.3">
      <c r="A51" s="340">
        <v>3224</v>
      </c>
      <c r="B51" s="117" t="s">
        <v>141</v>
      </c>
      <c r="C51" s="119">
        <v>251</v>
      </c>
      <c r="D51" s="262">
        <v>0</v>
      </c>
      <c r="E51" s="260">
        <v>0</v>
      </c>
      <c r="F51" s="40"/>
      <c r="G51" s="53"/>
      <c r="H51" s="53"/>
      <c r="I51" s="53"/>
      <c r="J51" s="53"/>
    </row>
    <row r="52" spans="1:10" ht="15.6" customHeight="1" x14ac:dyDescent="0.3">
      <c r="A52" s="337">
        <v>323</v>
      </c>
      <c r="B52" s="123" t="s">
        <v>42</v>
      </c>
      <c r="C52" s="126">
        <v>200</v>
      </c>
      <c r="D52" s="281">
        <v>0</v>
      </c>
      <c r="E52" s="260">
        <v>0</v>
      </c>
      <c r="F52" s="40"/>
      <c r="G52" s="53"/>
      <c r="H52" s="53"/>
      <c r="I52" s="53"/>
      <c r="J52" s="53"/>
    </row>
    <row r="53" spans="1:10" s="284" customFormat="1" ht="15.75" customHeight="1" x14ac:dyDescent="0.3">
      <c r="A53" s="338">
        <v>3237</v>
      </c>
      <c r="B53" s="124" t="s">
        <v>54</v>
      </c>
      <c r="C53" s="127">
        <v>200</v>
      </c>
      <c r="D53" s="279">
        <v>0</v>
      </c>
      <c r="E53" s="260">
        <v>0</v>
      </c>
      <c r="F53" s="283"/>
      <c r="G53" s="283"/>
    </row>
    <row r="54" spans="1:10" s="46" customFormat="1" ht="15.75" customHeight="1" x14ac:dyDescent="0.3">
      <c r="A54" s="339">
        <v>329</v>
      </c>
      <c r="B54" s="116" t="s">
        <v>48</v>
      </c>
      <c r="C54" s="121">
        <v>100</v>
      </c>
      <c r="D54" s="121">
        <v>11.46</v>
      </c>
      <c r="E54" s="261">
        <v>11.46</v>
      </c>
      <c r="F54" s="40"/>
      <c r="G54" s="47"/>
    </row>
    <row r="55" spans="1:10" x14ac:dyDescent="0.3">
      <c r="A55" s="340">
        <v>3299</v>
      </c>
      <c r="B55" s="117" t="s">
        <v>48</v>
      </c>
      <c r="C55" s="119">
        <v>100</v>
      </c>
      <c r="D55" s="119">
        <v>11.46</v>
      </c>
      <c r="E55" s="260">
        <v>11.46</v>
      </c>
      <c r="F55" s="40"/>
      <c r="G55" s="53"/>
      <c r="H55" s="53"/>
      <c r="I55" s="53"/>
      <c r="J55" s="53"/>
    </row>
    <row r="56" spans="1:10" s="46" customFormat="1" ht="15.75" customHeight="1" x14ac:dyDescent="0.3">
      <c r="A56" s="137">
        <v>43</v>
      </c>
      <c r="B56" s="138" t="s">
        <v>174</v>
      </c>
      <c r="C56" s="139">
        <v>1181</v>
      </c>
      <c r="D56" s="139">
        <v>263.47000000000003</v>
      </c>
      <c r="E56" s="282">
        <v>22.31</v>
      </c>
      <c r="F56" s="40"/>
      <c r="G56" s="47"/>
    </row>
    <row r="57" spans="1:10" x14ac:dyDescent="0.3">
      <c r="A57" s="337">
        <v>3</v>
      </c>
      <c r="B57" s="123" t="s">
        <v>31</v>
      </c>
      <c r="C57" s="126">
        <v>1181</v>
      </c>
      <c r="D57" s="126">
        <v>263.47000000000003</v>
      </c>
      <c r="E57" s="261">
        <v>22.31</v>
      </c>
      <c r="F57" s="40"/>
      <c r="G57" s="53"/>
      <c r="H57" s="53"/>
      <c r="I57" s="53"/>
      <c r="J57" s="53"/>
    </row>
    <row r="58" spans="1:10" s="289" customFormat="1" x14ac:dyDescent="0.3">
      <c r="A58" s="341">
        <v>32</v>
      </c>
      <c r="B58" s="286" t="s">
        <v>12</v>
      </c>
      <c r="C58" s="287">
        <v>1181</v>
      </c>
      <c r="D58" s="287">
        <v>263.47000000000003</v>
      </c>
      <c r="E58" s="292">
        <v>22.31</v>
      </c>
      <c r="F58" s="288"/>
      <c r="G58" s="285"/>
      <c r="H58" s="285"/>
      <c r="I58" s="285"/>
      <c r="J58" s="285"/>
    </row>
    <row r="59" spans="1:10" x14ac:dyDescent="0.3">
      <c r="A59" s="337">
        <v>322</v>
      </c>
      <c r="B59" s="123" t="s">
        <v>175</v>
      </c>
      <c r="C59" s="126">
        <v>969</v>
      </c>
      <c r="D59" s="126">
        <v>263.47000000000003</v>
      </c>
      <c r="E59" s="261">
        <v>27.19</v>
      </c>
      <c r="F59" s="40"/>
      <c r="G59" s="53"/>
      <c r="H59" s="53"/>
      <c r="I59" s="53"/>
      <c r="J59" s="53"/>
    </row>
    <row r="60" spans="1:10" s="284" customFormat="1" ht="15.6" customHeight="1" x14ac:dyDescent="0.3">
      <c r="A60" s="338">
        <v>3222</v>
      </c>
      <c r="B60" s="124" t="s">
        <v>153</v>
      </c>
      <c r="C60" s="127">
        <v>969</v>
      </c>
      <c r="D60" s="127">
        <v>263.47000000000003</v>
      </c>
      <c r="E60" s="260">
        <v>27.19</v>
      </c>
      <c r="F60" s="285"/>
      <c r="G60" s="283"/>
      <c r="H60" s="283"/>
      <c r="I60" s="283"/>
      <c r="J60" s="283"/>
    </row>
    <row r="61" spans="1:10" s="291" customFormat="1" ht="15.6" customHeight="1" x14ac:dyDescent="0.3">
      <c r="A61" s="337">
        <v>323</v>
      </c>
      <c r="B61" s="123" t="s">
        <v>42</v>
      </c>
      <c r="C61" s="126">
        <v>212</v>
      </c>
      <c r="D61" s="126">
        <v>0</v>
      </c>
      <c r="E61" s="261">
        <v>0</v>
      </c>
      <c r="F61" s="288"/>
      <c r="G61" s="290"/>
      <c r="H61" s="290"/>
      <c r="I61" s="290"/>
      <c r="J61" s="290"/>
    </row>
    <row r="62" spans="1:10" ht="15.6" customHeight="1" x14ac:dyDescent="0.3">
      <c r="A62" s="340">
        <v>3232</v>
      </c>
      <c r="B62" s="117" t="s">
        <v>69</v>
      </c>
      <c r="C62" s="119">
        <v>212</v>
      </c>
      <c r="D62" s="119">
        <v>0</v>
      </c>
      <c r="E62" s="260">
        <v>0</v>
      </c>
      <c r="F62" s="40"/>
      <c r="G62" s="53"/>
      <c r="H62" s="53"/>
      <c r="I62" s="53"/>
      <c r="J62" s="53"/>
    </row>
    <row r="63" spans="1:10" x14ac:dyDescent="0.3">
      <c r="A63" s="135">
        <v>52</v>
      </c>
      <c r="B63" s="136" t="s">
        <v>170</v>
      </c>
      <c r="C63" s="150">
        <v>3618</v>
      </c>
      <c r="D63" s="150">
        <v>0</v>
      </c>
      <c r="E63" s="263">
        <v>0</v>
      </c>
      <c r="F63" s="40"/>
      <c r="G63" s="53"/>
      <c r="H63" s="53"/>
      <c r="I63" s="53"/>
      <c r="J63" s="53"/>
    </row>
    <row r="64" spans="1:10" x14ac:dyDescent="0.3">
      <c r="A64" s="337">
        <v>3</v>
      </c>
      <c r="B64" s="123" t="s">
        <v>31</v>
      </c>
      <c r="C64" s="126">
        <v>3485</v>
      </c>
      <c r="D64" s="126">
        <v>0</v>
      </c>
      <c r="E64" s="126">
        <v>0</v>
      </c>
      <c r="F64" s="40"/>
      <c r="G64" s="53"/>
      <c r="H64" s="53"/>
      <c r="I64" s="53"/>
      <c r="J64" s="53"/>
    </row>
    <row r="65" spans="1:12" s="302" customFormat="1" x14ac:dyDescent="0.3">
      <c r="A65" s="301">
        <v>32</v>
      </c>
      <c r="B65" s="301" t="s">
        <v>12</v>
      </c>
      <c r="C65" s="287">
        <v>3485</v>
      </c>
      <c r="D65" s="287">
        <v>0</v>
      </c>
      <c r="E65" s="287">
        <v>0</v>
      </c>
      <c r="F65" s="288"/>
      <c r="G65" s="288"/>
      <c r="H65" s="288"/>
      <c r="I65" s="288"/>
      <c r="J65" s="288"/>
      <c r="K65" s="288"/>
      <c r="L65" s="288"/>
    </row>
    <row r="66" spans="1:12" s="297" customFormat="1" x14ac:dyDescent="0.25">
      <c r="A66" s="337">
        <v>323</v>
      </c>
      <c r="B66" s="123" t="s">
        <v>42</v>
      </c>
      <c r="C66" s="126">
        <v>903</v>
      </c>
      <c r="D66" s="126">
        <v>0</v>
      </c>
      <c r="E66" s="126">
        <v>0</v>
      </c>
      <c r="H66" s="298"/>
      <c r="I66" s="298"/>
    </row>
    <row r="67" spans="1:12" s="24" customFormat="1" ht="14.4" customHeight="1" x14ac:dyDescent="0.3">
      <c r="A67" s="338">
        <v>3236</v>
      </c>
      <c r="B67" s="124" t="s">
        <v>53</v>
      </c>
      <c r="C67" s="127">
        <v>903</v>
      </c>
      <c r="D67" s="127">
        <v>0</v>
      </c>
      <c r="E67" s="127">
        <v>0</v>
      </c>
      <c r="F67" s="40"/>
      <c r="G67" s="40"/>
      <c r="H67" s="57" t="e">
        <f>SUM(#REF!)</f>
        <v>#REF!</v>
      </c>
      <c r="I67" s="58" t="e">
        <f>SUM(#REF!)</f>
        <v>#REF!</v>
      </c>
      <c r="J67" s="24">
        <f>SUM(C67:G67)</f>
        <v>903</v>
      </c>
    </row>
    <row r="68" spans="1:12" s="291" customFormat="1" ht="14.4" customHeight="1" x14ac:dyDescent="0.3">
      <c r="A68" s="337">
        <v>329</v>
      </c>
      <c r="B68" s="123" t="s">
        <v>48</v>
      </c>
      <c r="C68" s="299">
        <v>2582</v>
      </c>
      <c r="D68" s="299">
        <v>0</v>
      </c>
      <c r="E68" s="299">
        <v>0</v>
      </c>
      <c r="F68" s="290"/>
      <c r="G68" s="290"/>
      <c r="H68" s="300"/>
      <c r="I68" s="300"/>
    </row>
    <row r="69" spans="1:12" s="46" customFormat="1" ht="14.4" customHeight="1" x14ac:dyDescent="0.3">
      <c r="A69" s="338">
        <v>3299</v>
      </c>
      <c r="B69" s="124" t="s">
        <v>48</v>
      </c>
      <c r="C69" s="149">
        <v>2582</v>
      </c>
      <c r="D69" s="149">
        <v>0</v>
      </c>
      <c r="E69" s="149">
        <v>0</v>
      </c>
      <c r="F69" s="47"/>
      <c r="G69" s="47"/>
      <c r="H69" s="56"/>
      <c r="I69" s="56"/>
    </row>
    <row r="70" spans="1:12" s="291" customFormat="1" ht="14.4" customHeight="1" x14ac:dyDescent="0.3">
      <c r="A70" s="337">
        <v>4</v>
      </c>
      <c r="B70" s="123" t="s">
        <v>14</v>
      </c>
      <c r="C70" s="299">
        <v>133</v>
      </c>
      <c r="D70" s="299">
        <v>0</v>
      </c>
      <c r="E70" s="261">
        <v>0</v>
      </c>
      <c r="F70" s="290"/>
      <c r="G70" s="290"/>
      <c r="H70" s="300"/>
      <c r="I70" s="300"/>
    </row>
    <row r="71" spans="1:12" s="46" customFormat="1" ht="14.25" customHeight="1" x14ac:dyDescent="0.3">
      <c r="A71" s="339">
        <v>42</v>
      </c>
      <c r="B71" s="116" t="s">
        <v>15</v>
      </c>
      <c r="C71" s="121">
        <v>133</v>
      </c>
      <c r="D71" s="121">
        <v>0</v>
      </c>
      <c r="E71" s="260">
        <v>0</v>
      </c>
      <c r="F71" s="47"/>
      <c r="G71" s="47"/>
      <c r="H71" s="56"/>
      <c r="I71" s="56"/>
    </row>
    <row r="72" spans="1:12" s="291" customFormat="1" ht="14.25" customHeight="1" x14ac:dyDescent="0.3">
      <c r="A72" s="337">
        <v>424</v>
      </c>
      <c r="B72" s="123" t="s">
        <v>158</v>
      </c>
      <c r="C72" s="126">
        <v>133</v>
      </c>
      <c r="D72" s="126">
        <v>0</v>
      </c>
      <c r="E72" s="261">
        <v>0</v>
      </c>
      <c r="F72" s="290"/>
      <c r="G72" s="290"/>
      <c r="H72" s="300"/>
      <c r="I72" s="300"/>
    </row>
    <row r="73" spans="1:12" s="45" customFormat="1" x14ac:dyDescent="0.25">
      <c r="A73" s="340">
        <v>4241</v>
      </c>
      <c r="B73" s="117" t="s">
        <v>102</v>
      </c>
      <c r="C73" s="119">
        <v>133</v>
      </c>
      <c r="D73" s="119">
        <v>0</v>
      </c>
      <c r="E73" s="260">
        <v>0</v>
      </c>
      <c r="H73" s="52"/>
      <c r="I73" s="52"/>
    </row>
    <row r="74" spans="1:12" s="49" customFormat="1" x14ac:dyDescent="0.3">
      <c r="A74" s="134">
        <v>61</v>
      </c>
      <c r="B74" s="134" t="s">
        <v>176</v>
      </c>
      <c r="C74" s="139">
        <v>1327</v>
      </c>
      <c r="D74" s="139">
        <v>0</v>
      </c>
      <c r="E74" s="282">
        <v>0</v>
      </c>
      <c r="F74" s="55"/>
      <c r="G74" s="55"/>
    </row>
    <row r="75" spans="1:12" s="46" customFormat="1" x14ac:dyDescent="0.3">
      <c r="A75" s="337">
        <v>3</v>
      </c>
      <c r="B75" s="116" t="s">
        <v>31</v>
      </c>
      <c r="C75" s="126">
        <v>1327</v>
      </c>
      <c r="D75" s="126">
        <v>0</v>
      </c>
      <c r="E75" s="261">
        <v>0</v>
      </c>
      <c r="F75" s="47"/>
      <c r="G75" s="47"/>
    </row>
    <row r="76" spans="1:12" s="24" customFormat="1" x14ac:dyDescent="0.3">
      <c r="A76" s="336">
        <v>32</v>
      </c>
      <c r="B76" s="115" t="s">
        <v>12</v>
      </c>
      <c r="C76" s="287">
        <v>1327</v>
      </c>
      <c r="D76" s="287">
        <v>0</v>
      </c>
      <c r="E76" s="292">
        <v>0</v>
      </c>
      <c r="F76" s="40"/>
      <c r="G76" s="40"/>
    </row>
    <row r="77" spans="1:12" s="46" customFormat="1" x14ac:dyDescent="0.3">
      <c r="A77" s="337">
        <v>329</v>
      </c>
      <c r="B77" s="123" t="s">
        <v>48</v>
      </c>
      <c r="C77" s="126">
        <v>1327</v>
      </c>
      <c r="D77" s="126">
        <v>0</v>
      </c>
      <c r="E77" s="261">
        <v>0</v>
      </c>
      <c r="F77" s="47"/>
      <c r="G77" s="47"/>
    </row>
    <row r="78" spans="1:12" x14ac:dyDescent="0.3">
      <c r="A78" s="340">
        <v>3299</v>
      </c>
      <c r="B78" s="117" t="s">
        <v>48</v>
      </c>
      <c r="C78" s="119">
        <v>1327</v>
      </c>
      <c r="D78" s="119">
        <v>0</v>
      </c>
      <c r="E78" s="260">
        <v>0</v>
      </c>
      <c r="F78" s="53"/>
      <c r="G78" s="53"/>
    </row>
    <row r="79" spans="1:12" ht="35.4" customHeight="1" x14ac:dyDescent="0.3">
      <c r="A79" s="395" t="s">
        <v>182</v>
      </c>
      <c r="B79" s="396" t="s">
        <v>181</v>
      </c>
      <c r="C79" s="146">
        <v>3982</v>
      </c>
      <c r="D79" s="397">
        <v>0</v>
      </c>
      <c r="E79" s="303">
        <v>0</v>
      </c>
      <c r="F79" s="53"/>
      <c r="G79" s="53"/>
    </row>
    <row r="80" spans="1:12" x14ac:dyDescent="0.3">
      <c r="A80" s="140">
        <v>52</v>
      </c>
      <c r="B80" s="140" t="s">
        <v>170</v>
      </c>
      <c r="C80" s="147">
        <v>3982</v>
      </c>
      <c r="D80" s="294">
        <v>0</v>
      </c>
      <c r="E80" s="294">
        <v>0</v>
      </c>
      <c r="F80" s="53"/>
      <c r="G80" s="53"/>
    </row>
    <row r="81" spans="1:124" x14ac:dyDescent="0.3">
      <c r="A81" s="113">
        <v>4</v>
      </c>
      <c r="B81" s="113" t="s">
        <v>14</v>
      </c>
      <c r="C81" s="129">
        <v>3982</v>
      </c>
      <c r="D81" s="295">
        <v>0</v>
      </c>
      <c r="E81" s="295">
        <v>0</v>
      </c>
      <c r="F81" s="53"/>
      <c r="G81" s="53"/>
    </row>
    <row r="82" spans="1:124" x14ac:dyDescent="0.3">
      <c r="A82" s="334">
        <v>42</v>
      </c>
      <c r="B82" s="112" t="s">
        <v>15</v>
      </c>
      <c r="C82" s="132">
        <v>3982</v>
      </c>
      <c r="D82" s="296">
        <v>0</v>
      </c>
      <c r="E82" s="296">
        <v>0</v>
      </c>
      <c r="F82" s="377"/>
      <c r="G82" s="377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  <c r="AC82" s="376"/>
      <c r="AD82" s="376"/>
      <c r="AE82" s="376"/>
      <c r="AF82" s="376"/>
      <c r="AG82" s="376"/>
      <c r="AH82" s="376"/>
      <c r="AI82" s="376"/>
      <c r="AJ82" s="376"/>
      <c r="AK82" s="376"/>
      <c r="AL82" s="376"/>
      <c r="AM82" s="376"/>
      <c r="AN82" s="376"/>
      <c r="AO82" s="376"/>
      <c r="AP82" s="376"/>
      <c r="AQ82" s="376"/>
      <c r="AR82" s="376"/>
      <c r="AS82" s="376"/>
      <c r="AT82" s="376"/>
      <c r="AU82" s="376"/>
      <c r="AV82" s="376"/>
      <c r="AW82" s="376"/>
      <c r="AX82" s="376"/>
      <c r="AY82" s="376"/>
      <c r="AZ82" s="376"/>
      <c r="BA82" s="376"/>
      <c r="BB82" s="376"/>
      <c r="BC82" s="376"/>
      <c r="BD82" s="376"/>
      <c r="BE82" s="376"/>
    </row>
    <row r="83" spans="1:124" x14ac:dyDescent="0.3">
      <c r="A83" s="335">
        <v>424</v>
      </c>
      <c r="B83" s="114" t="s">
        <v>158</v>
      </c>
      <c r="C83" s="131">
        <v>3982</v>
      </c>
      <c r="D83" s="265">
        <v>0</v>
      </c>
      <c r="E83" s="265">
        <v>0</v>
      </c>
      <c r="F83" s="377"/>
      <c r="G83" s="377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  <c r="AC83" s="376"/>
      <c r="AD83" s="376"/>
      <c r="AE83" s="376"/>
      <c r="AF83" s="376"/>
      <c r="AG83" s="376"/>
      <c r="AH83" s="376"/>
      <c r="AI83" s="376"/>
      <c r="AJ83" s="376"/>
      <c r="AK83" s="376"/>
      <c r="AL83" s="376"/>
      <c r="AM83" s="376"/>
      <c r="AN83" s="376"/>
      <c r="AO83" s="376"/>
      <c r="AP83" s="376"/>
      <c r="AQ83" s="376"/>
      <c r="AR83" s="376"/>
      <c r="AS83" s="376"/>
      <c r="AT83" s="376"/>
      <c r="AU83" s="376"/>
      <c r="AV83" s="376"/>
      <c r="AW83" s="376"/>
      <c r="AX83" s="376"/>
      <c r="AY83" s="376"/>
      <c r="AZ83" s="376"/>
      <c r="BA83" s="376"/>
      <c r="BB83" s="376"/>
      <c r="BC83" s="376"/>
      <c r="BD83" s="376"/>
      <c r="BE83" s="376"/>
    </row>
    <row r="84" spans="1:124" x14ac:dyDescent="0.3">
      <c r="A84" s="323">
        <v>4241</v>
      </c>
      <c r="B84" s="118" t="s">
        <v>102</v>
      </c>
      <c r="C84" s="130">
        <v>3982</v>
      </c>
      <c r="D84" s="278">
        <v>0</v>
      </c>
      <c r="E84" s="278">
        <v>0</v>
      </c>
      <c r="F84" s="377"/>
      <c r="G84" s="377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376"/>
      <c r="AN84" s="376"/>
      <c r="AO84" s="376"/>
      <c r="AP84" s="376"/>
      <c r="AQ84" s="376"/>
      <c r="AR84" s="376"/>
      <c r="AS84" s="376"/>
      <c r="AT84" s="376"/>
      <c r="AU84" s="376"/>
      <c r="AV84" s="376"/>
      <c r="AW84" s="376"/>
      <c r="AX84" s="376"/>
      <c r="AY84" s="376"/>
      <c r="AZ84" s="376"/>
      <c r="BA84" s="376"/>
      <c r="BB84" s="376"/>
      <c r="BC84" s="376"/>
      <c r="BD84" s="376"/>
      <c r="BE84" s="376"/>
    </row>
    <row r="85" spans="1:124" s="308" customFormat="1" ht="28.2" customHeight="1" x14ac:dyDescent="0.3">
      <c r="A85" s="274" t="s">
        <v>195</v>
      </c>
      <c r="B85" s="275" t="s">
        <v>183</v>
      </c>
      <c r="C85" s="398">
        <v>176</v>
      </c>
      <c r="D85" s="277">
        <v>166.73</v>
      </c>
      <c r="E85" s="277">
        <v>94.73</v>
      </c>
      <c r="F85" s="370"/>
      <c r="G85" s="370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</row>
    <row r="86" spans="1:124" s="311" customFormat="1" ht="21.6" customHeight="1" x14ac:dyDescent="0.3">
      <c r="A86" s="312">
        <v>15</v>
      </c>
      <c r="B86" s="309" t="s">
        <v>184</v>
      </c>
      <c r="C86" s="310">
        <v>176</v>
      </c>
      <c r="D86" s="280">
        <v>166.73</v>
      </c>
      <c r="E86" s="280">
        <v>94.73</v>
      </c>
      <c r="F86" s="370"/>
      <c r="G86" s="370"/>
      <c r="H86" s="371"/>
      <c r="I86" s="371"/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371"/>
      <c r="Z86" s="371"/>
      <c r="AA86" s="371"/>
      <c r="AB86" s="371"/>
      <c r="AC86" s="371"/>
      <c r="AD86" s="371"/>
      <c r="AE86" s="371"/>
      <c r="AF86" s="371"/>
      <c r="AG86" s="371"/>
      <c r="AH86" s="371"/>
      <c r="AI86" s="371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1"/>
      <c r="AU86" s="371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</row>
    <row r="87" spans="1:124" s="291" customFormat="1" x14ac:dyDescent="0.3">
      <c r="A87" s="317">
        <v>3</v>
      </c>
      <c r="B87" s="133" t="s">
        <v>31</v>
      </c>
      <c r="C87" s="306">
        <v>176</v>
      </c>
      <c r="D87" s="307">
        <v>166.73</v>
      </c>
      <c r="E87" s="307">
        <v>94.73</v>
      </c>
      <c r="F87" s="370"/>
      <c r="G87" s="370"/>
      <c r="H87" s="371"/>
      <c r="I87" s="371"/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1"/>
      <c r="AT87" s="371"/>
      <c r="AU87" s="371"/>
      <c r="AV87" s="371"/>
      <c r="AW87" s="371"/>
      <c r="AX87" s="371"/>
      <c r="AY87" s="371"/>
      <c r="AZ87" s="371"/>
      <c r="BA87" s="371"/>
      <c r="BB87" s="371"/>
      <c r="BC87" s="371"/>
      <c r="BD87" s="371"/>
      <c r="BE87" s="371"/>
    </row>
    <row r="88" spans="1:124" s="302" customFormat="1" x14ac:dyDescent="0.3">
      <c r="A88" s="321">
        <v>32</v>
      </c>
      <c r="B88" s="313" t="s">
        <v>12</v>
      </c>
      <c r="C88" s="314">
        <v>176</v>
      </c>
      <c r="D88" s="315">
        <v>166.73</v>
      </c>
      <c r="E88" s="315">
        <v>94.73</v>
      </c>
      <c r="F88" s="378"/>
      <c r="G88" s="378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79"/>
      <c r="AH88" s="379"/>
      <c r="AI88" s="379"/>
      <c r="AJ88" s="379"/>
      <c r="AK88" s="379"/>
      <c r="AL88" s="379"/>
      <c r="AM88" s="379"/>
      <c r="AN88" s="379"/>
      <c r="AO88" s="379"/>
      <c r="AP88" s="379"/>
      <c r="AQ88" s="379"/>
      <c r="AR88" s="379"/>
      <c r="AS88" s="379"/>
      <c r="AT88" s="379"/>
      <c r="AU88" s="379"/>
      <c r="AV88" s="379"/>
      <c r="AW88" s="379"/>
      <c r="AX88" s="379"/>
      <c r="AY88" s="379"/>
      <c r="AZ88" s="379"/>
      <c r="BA88" s="379"/>
      <c r="BB88" s="379"/>
      <c r="BC88" s="379"/>
      <c r="BD88" s="379"/>
      <c r="BE88" s="379"/>
    </row>
    <row r="89" spans="1:124" s="291" customFormat="1" x14ac:dyDescent="0.3">
      <c r="A89" s="317">
        <v>322</v>
      </c>
      <c r="B89" s="133" t="s">
        <v>185</v>
      </c>
      <c r="C89" s="306">
        <v>176</v>
      </c>
      <c r="D89" s="307">
        <v>166.73</v>
      </c>
      <c r="E89" s="307">
        <v>94.73</v>
      </c>
      <c r="F89" s="370"/>
      <c r="G89" s="370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</row>
    <row r="90" spans="1:124" x14ac:dyDescent="0.3">
      <c r="A90" s="323">
        <v>3222</v>
      </c>
      <c r="B90" s="118" t="s">
        <v>153</v>
      </c>
      <c r="C90" s="130">
        <v>176</v>
      </c>
      <c r="D90" s="278">
        <v>166.73</v>
      </c>
      <c r="E90" s="278">
        <v>94.73</v>
      </c>
      <c r="F90" s="377"/>
      <c r="G90" s="377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6"/>
      <c r="AE90" s="376"/>
      <c r="AF90" s="376"/>
      <c r="AG90" s="376"/>
      <c r="AH90" s="376"/>
      <c r="AI90" s="376"/>
      <c r="AJ90" s="376"/>
      <c r="AK90" s="376"/>
      <c r="AL90" s="376"/>
      <c r="AM90" s="376"/>
      <c r="AN90" s="376"/>
      <c r="AO90" s="376"/>
      <c r="AP90" s="376"/>
      <c r="AQ90" s="376"/>
      <c r="AR90" s="376"/>
      <c r="AS90" s="376"/>
      <c r="AT90" s="376"/>
      <c r="AU90" s="376"/>
      <c r="AV90" s="376"/>
      <c r="AW90" s="376"/>
      <c r="AX90" s="376"/>
      <c r="AY90" s="376"/>
      <c r="AZ90" s="376"/>
      <c r="BA90" s="376"/>
      <c r="BB90" s="376"/>
      <c r="BC90" s="376"/>
      <c r="BD90" s="376"/>
      <c r="BE90" s="376"/>
    </row>
    <row r="91" spans="1:124" s="316" customFormat="1" ht="28.8" customHeight="1" x14ac:dyDescent="0.3">
      <c r="A91" s="274" t="s">
        <v>186</v>
      </c>
      <c r="B91" s="275" t="s">
        <v>187</v>
      </c>
      <c r="C91" s="398">
        <v>2100</v>
      </c>
      <c r="D91" s="277">
        <v>2656.94</v>
      </c>
      <c r="E91" s="277">
        <v>126.52</v>
      </c>
      <c r="F91" s="384"/>
      <c r="G91" s="384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I91" s="385"/>
      <c r="AJ91" s="385"/>
      <c r="AK91" s="385"/>
      <c r="AL91" s="385"/>
      <c r="AM91" s="385"/>
      <c r="AN91" s="385"/>
      <c r="AO91" s="385"/>
      <c r="AP91" s="385"/>
      <c r="AQ91" s="385"/>
      <c r="AR91" s="385"/>
      <c r="AS91" s="385"/>
      <c r="AT91" s="385"/>
      <c r="AU91" s="385"/>
      <c r="AV91" s="385"/>
      <c r="AW91" s="385"/>
      <c r="AX91" s="385"/>
      <c r="AY91" s="385"/>
      <c r="AZ91" s="385"/>
      <c r="BA91" s="385"/>
      <c r="BB91" s="385"/>
      <c r="BC91" s="385"/>
      <c r="BD91" s="385"/>
      <c r="BE91" s="385"/>
    </row>
    <row r="92" spans="1:124" s="311" customFormat="1" ht="21.6" customHeight="1" x14ac:dyDescent="0.3">
      <c r="A92" s="312">
        <v>15</v>
      </c>
      <c r="B92" s="309" t="s">
        <v>184</v>
      </c>
      <c r="C92" s="310">
        <v>2100</v>
      </c>
      <c r="D92" s="280">
        <v>2656.94</v>
      </c>
      <c r="E92" s="280">
        <v>126.52</v>
      </c>
      <c r="F92" s="370"/>
      <c r="G92" s="370"/>
      <c r="H92" s="371"/>
      <c r="I92" s="371"/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371"/>
      <c r="AO92" s="371"/>
      <c r="AP92" s="371"/>
      <c r="AQ92" s="371"/>
      <c r="AR92" s="371"/>
      <c r="AS92" s="371"/>
      <c r="AT92" s="371"/>
      <c r="AU92" s="371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</row>
    <row r="93" spans="1:124" x14ac:dyDescent="0.3">
      <c r="A93" s="317">
        <v>3</v>
      </c>
      <c r="B93" s="133" t="s">
        <v>31</v>
      </c>
      <c r="C93" s="306">
        <v>2100</v>
      </c>
      <c r="D93" s="307">
        <v>2656.94</v>
      </c>
      <c r="E93" s="307">
        <v>126.52</v>
      </c>
      <c r="F93" s="377"/>
      <c r="G93" s="377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  <c r="AC93" s="376"/>
      <c r="AD93" s="376"/>
      <c r="AE93" s="376"/>
      <c r="AF93" s="376"/>
      <c r="AG93" s="376"/>
      <c r="AH93" s="376"/>
      <c r="AI93" s="376"/>
      <c r="AJ93" s="376"/>
      <c r="AK93" s="376"/>
      <c r="AL93" s="376"/>
      <c r="AM93" s="376"/>
      <c r="AN93" s="376"/>
      <c r="AO93" s="376"/>
      <c r="AP93" s="376"/>
      <c r="AQ93" s="376"/>
      <c r="AR93" s="376"/>
      <c r="AS93" s="376"/>
      <c r="AT93" s="376"/>
      <c r="AU93" s="376"/>
      <c r="AV93" s="376"/>
      <c r="AW93" s="376"/>
      <c r="AX93" s="376"/>
      <c r="AY93" s="376"/>
      <c r="AZ93" s="376"/>
      <c r="BA93" s="376"/>
      <c r="BB93" s="376"/>
      <c r="BC93" s="376"/>
      <c r="BD93" s="376"/>
      <c r="BE93" s="376"/>
    </row>
    <row r="94" spans="1:124" x14ac:dyDescent="0.3">
      <c r="A94" s="321">
        <v>32</v>
      </c>
      <c r="B94" s="313" t="s">
        <v>12</v>
      </c>
      <c r="C94" s="314">
        <v>2100</v>
      </c>
      <c r="D94" s="315">
        <v>2656.94</v>
      </c>
      <c r="E94" s="315">
        <v>126.52</v>
      </c>
      <c r="F94" s="53"/>
      <c r="G94" s="53"/>
    </row>
    <row r="95" spans="1:124" x14ac:dyDescent="0.3">
      <c r="A95" s="317">
        <v>322</v>
      </c>
      <c r="B95" s="133" t="s">
        <v>185</v>
      </c>
      <c r="C95" s="306">
        <v>2100</v>
      </c>
      <c r="D95" s="307">
        <v>2656.94</v>
      </c>
      <c r="E95" s="307">
        <v>126.52</v>
      </c>
      <c r="F95" s="53"/>
      <c r="G95" s="53"/>
    </row>
    <row r="96" spans="1:124" x14ac:dyDescent="0.3">
      <c r="A96" s="323">
        <v>3222</v>
      </c>
      <c r="B96" s="118" t="s">
        <v>153</v>
      </c>
      <c r="C96" s="130">
        <v>2100</v>
      </c>
      <c r="D96" s="278">
        <v>2656.94</v>
      </c>
      <c r="E96" s="278">
        <v>126.52</v>
      </c>
      <c r="F96" s="377"/>
      <c r="G96" s="377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  <c r="AC96" s="376"/>
      <c r="AD96" s="376"/>
      <c r="AE96" s="376"/>
      <c r="AF96" s="376"/>
      <c r="AG96" s="376"/>
      <c r="AH96" s="376"/>
      <c r="AI96" s="376"/>
      <c r="AJ96" s="376"/>
      <c r="AK96" s="376"/>
      <c r="AL96" s="376"/>
      <c r="AM96" s="376"/>
      <c r="AN96" s="376"/>
      <c r="AO96" s="376"/>
      <c r="AP96" s="376"/>
      <c r="AQ96" s="376"/>
      <c r="AR96" s="376"/>
      <c r="AS96" s="376"/>
      <c r="AT96" s="376"/>
      <c r="AU96" s="376"/>
      <c r="AV96" s="376"/>
      <c r="AW96" s="376"/>
      <c r="AX96" s="376"/>
      <c r="AY96" s="376"/>
      <c r="AZ96" s="376"/>
      <c r="BA96" s="376"/>
      <c r="BB96" s="376"/>
      <c r="BC96" s="376"/>
      <c r="BD96" s="376"/>
      <c r="BE96" s="376"/>
      <c r="BF96" s="376"/>
      <c r="BG96" s="376"/>
      <c r="BH96" s="376"/>
      <c r="BI96" s="376"/>
      <c r="BJ96" s="376"/>
      <c r="BK96" s="376"/>
      <c r="BL96" s="376"/>
      <c r="BM96" s="376"/>
      <c r="BN96" s="376"/>
      <c r="BO96" s="376"/>
      <c r="BP96" s="376"/>
      <c r="BQ96" s="376"/>
      <c r="BR96" s="376"/>
      <c r="BS96" s="376"/>
      <c r="BT96" s="376"/>
      <c r="BU96" s="376"/>
      <c r="BV96" s="376"/>
      <c r="BW96" s="376"/>
      <c r="BX96" s="376"/>
      <c r="BY96" s="376"/>
      <c r="BZ96" s="376"/>
      <c r="CA96" s="376"/>
      <c r="CB96" s="376"/>
      <c r="CC96" s="376"/>
      <c r="CD96" s="376"/>
      <c r="CE96" s="376"/>
      <c r="CF96" s="376"/>
      <c r="CG96" s="376"/>
      <c r="CH96" s="376"/>
      <c r="CI96" s="376"/>
      <c r="CJ96" s="376"/>
      <c r="CK96" s="376"/>
      <c r="CL96" s="376"/>
      <c r="CM96" s="376"/>
      <c r="CN96" s="376"/>
      <c r="CO96" s="376"/>
      <c r="CP96" s="376"/>
      <c r="CQ96" s="376"/>
      <c r="CR96" s="376"/>
      <c r="CS96" s="376"/>
      <c r="CT96" s="376"/>
      <c r="CU96" s="376"/>
      <c r="CV96" s="376"/>
      <c r="CW96" s="376"/>
      <c r="CX96" s="376"/>
      <c r="CY96" s="376"/>
      <c r="CZ96" s="376"/>
      <c r="DA96" s="376"/>
      <c r="DB96" s="376"/>
      <c r="DC96" s="376"/>
      <c r="DD96" s="376"/>
      <c r="DE96" s="376"/>
      <c r="DF96" s="376"/>
      <c r="DG96" s="376"/>
      <c r="DH96" s="376"/>
      <c r="DI96" s="376"/>
      <c r="DJ96" s="376"/>
      <c r="DK96" s="376"/>
      <c r="DL96" s="376"/>
      <c r="DM96" s="376"/>
      <c r="DN96" s="376"/>
      <c r="DO96" s="376"/>
      <c r="DP96" s="376"/>
      <c r="DQ96" s="376"/>
      <c r="DR96" s="376"/>
      <c r="DS96" s="376"/>
      <c r="DT96" s="376"/>
    </row>
    <row r="97" spans="1:413" s="308" customFormat="1" ht="27.6" customHeight="1" x14ac:dyDescent="0.3">
      <c r="A97" s="274" t="s">
        <v>188</v>
      </c>
      <c r="B97" s="275" t="s">
        <v>189</v>
      </c>
      <c r="C97" s="398">
        <v>8423</v>
      </c>
      <c r="D97" s="277">
        <v>5112.2700000000004</v>
      </c>
      <c r="E97" s="277">
        <v>60.69</v>
      </c>
      <c r="F97" s="370"/>
      <c r="G97" s="370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371"/>
      <c r="BP97" s="371"/>
      <c r="BQ97" s="371"/>
      <c r="BR97" s="371"/>
      <c r="BS97" s="371"/>
      <c r="BT97" s="371"/>
      <c r="BU97" s="371"/>
      <c r="BV97" s="371"/>
      <c r="BW97" s="371"/>
      <c r="BX97" s="371"/>
      <c r="BY97" s="371"/>
      <c r="BZ97" s="371"/>
      <c r="CA97" s="371"/>
      <c r="CB97" s="371"/>
      <c r="CC97" s="371"/>
      <c r="CD97" s="371"/>
      <c r="CE97" s="371"/>
      <c r="CF97" s="371"/>
      <c r="CG97" s="371"/>
      <c r="CH97" s="371"/>
      <c r="CI97" s="371"/>
      <c r="CJ97" s="371"/>
      <c r="CK97" s="371"/>
      <c r="CL97" s="371"/>
      <c r="CM97" s="371"/>
      <c r="CN97" s="371"/>
      <c r="CO97" s="371"/>
      <c r="CP97" s="371"/>
      <c r="CQ97" s="371"/>
      <c r="CR97" s="371"/>
      <c r="CS97" s="371"/>
      <c r="CT97" s="371"/>
      <c r="CU97" s="371"/>
      <c r="CV97" s="371"/>
      <c r="CW97" s="371"/>
      <c r="CX97" s="371"/>
      <c r="CY97" s="371"/>
      <c r="CZ97" s="371"/>
      <c r="DA97" s="371"/>
      <c r="DB97" s="371"/>
      <c r="DC97" s="371"/>
      <c r="DD97" s="371"/>
      <c r="DE97" s="371"/>
      <c r="DF97" s="371"/>
      <c r="DG97" s="371"/>
      <c r="DH97" s="371"/>
      <c r="DI97" s="371"/>
      <c r="DJ97" s="371"/>
      <c r="DK97" s="371"/>
      <c r="DL97" s="371"/>
      <c r="DM97" s="371"/>
      <c r="DN97" s="371"/>
      <c r="DO97" s="371"/>
      <c r="DP97" s="371"/>
      <c r="DQ97" s="371"/>
      <c r="DR97" s="371"/>
      <c r="DS97" s="371"/>
      <c r="DT97" s="371"/>
    </row>
    <row r="98" spans="1:413" s="311" customFormat="1" ht="14.4" customHeight="1" x14ac:dyDescent="0.3">
      <c r="A98" s="312">
        <v>15</v>
      </c>
      <c r="B98" s="309" t="s">
        <v>184</v>
      </c>
      <c r="C98" s="310">
        <v>8423</v>
      </c>
      <c r="D98" s="280">
        <v>5112.2700000000004</v>
      </c>
      <c r="E98" s="280">
        <v>60.69</v>
      </c>
      <c r="F98" s="370"/>
      <c r="G98" s="370"/>
      <c r="H98" s="371"/>
      <c r="I98" s="371"/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1"/>
      <c r="X98" s="371"/>
      <c r="Y98" s="371"/>
      <c r="Z98" s="371"/>
      <c r="AA98" s="371"/>
      <c r="AB98" s="371"/>
      <c r="AC98" s="371"/>
      <c r="AD98" s="371"/>
      <c r="AE98" s="371"/>
      <c r="AF98" s="371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371"/>
      <c r="BP98" s="371"/>
      <c r="BQ98" s="371"/>
      <c r="BR98" s="371"/>
      <c r="BS98" s="371"/>
      <c r="BT98" s="371"/>
      <c r="BU98" s="371"/>
      <c r="BV98" s="371"/>
      <c r="BW98" s="371"/>
      <c r="BX98" s="371"/>
      <c r="BY98" s="371"/>
      <c r="BZ98" s="371"/>
      <c r="CA98" s="371"/>
      <c r="CB98" s="371"/>
      <c r="CC98" s="371"/>
      <c r="CD98" s="371"/>
      <c r="CE98" s="371"/>
      <c r="CF98" s="371"/>
      <c r="CG98" s="371"/>
      <c r="CH98" s="371"/>
      <c r="CI98" s="371"/>
      <c r="CJ98" s="371"/>
      <c r="CK98" s="371"/>
      <c r="CL98" s="371"/>
      <c r="CM98" s="371"/>
      <c r="CN98" s="371"/>
      <c r="CO98" s="371"/>
      <c r="CP98" s="371"/>
      <c r="CQ98" s="371"/>
      <c r="CR98" s="371"/>
      <c r="CS98" s="371"/>
      <c r="CT98" s="371"/>
      <c r="CU98" s="371"/>
      <c r="CV98" s="371"/>
      <c r="CW98" s="371"/>
      <c r="CX98" s="371"/>
      <c r="CY98" s="371"/>
      <c r="CZ98" s="371"/>
      <c r="DA98" s="371"/>
      <c r="DB98" s="371"/>
      <c r="DC98" s="371"/>
      <c r="DD98" s="371"/>
      <c r="DE98" s="371"/>
      <c r="DF98" s="371"/>
      <c r="DG98" s="371"/>
      <c r="DH98" s="371"/>
      <c r="DI98" s="371"/>
      <c r="DJ98" s="371"/>
      <c r="DK98" s="371"/>
      <c r="DL98" s="371"/>
      <c r="DM98" s="371"/>
      <c r="DN98" s="371"/>
      <c r="DO98" s="371"/>
      <c r="DP98" s="371"/>
      <c r="DQ98" s="371"/>
      <c r="DR98" s="371"/>
      <c r="DS98" s="371"/>
      <c r="DT98" s="371"/>
    </row>
    <row r="99" spans="1:413" s="311" customFormat="1" ht="18" customHeight="1" x14ac:dyDescent="0.3">
      <c r="A99" s="317">
        <v>3</v>
      </c>
      <c r="B99" s="133" t="s">
        <v>31</v>
      </c>
      <c r="C99" s="306">
        <v>8423</v>
      </c>
      <c r="D99" s="307">
        <v>5112.2700000000004</v>
      </c>
      <c r="E99" s="307">
        <v>60.69</v>
      </c>
      <c r="F99" s="370"/>
      <c r="G99" s="370"/>
      <c r="H99" s="371"/>
      <c r="I99" s="371"/>
      <c r="J99" s="371"/>
      <c r="K99" s="371"/>
      <c r="L99" s="371"/>
      <c r="M99" s="371"/>
      <c r="N99" s="371"/>
      <c r="O99" s="371"/>
      <c r="P99" s="371"/>
      <c r="Q99" s="371"/>
      <c r="R99" s="371"/>
      <c r="S99" s="371"/>
      <c r="T99" s="371"/>
      <c r="U99" s="371"/>
      <c r="V99" s="371"/>
      <c r="W99" s="371"/>
      <c r="X99" s="371"/>
      <c r="Y99" s="371"/>
      <c r="Z99" s="371"/>
      <c r="AA99" s="371"/>
      <c r="AB99" s="371"/>
      <c r="AC99" s="371"/>
      <c r="AD99" s="371"/>
      <c r="AE99" s="371"/>
      <c r="AF99" s="371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371"/>
      <c r="BP99" s="371"/>
      <c r="BQ99" s="371"/>
      <c r="BR99" s="371"/>
      <c r="BS99" s="371"/>
      <c r="BT99" s="371"/>
      <c r="BU99" s="371"/>
      <c r="BV99" s="371"/>
      <c r="BW99" s="371"/>
      <c r="BX99" s="371"/>
      <c r="BY99" s="371"/>
      <c r="BZ99" s="371"/>
      <c r="CA99" s="371"/>
      <c r="CB99" s="371"/>
      <c r="CC99" s="371"/>
      <c r="CD99" s="371"/>
      <c r="CE99" s="371"/>
      <c r="CF99" s="371"/>
      <c r="CG99" s="371"/>
      <c r="CH99" s="371"/>
      <c r="CI99" s="371"/>
      <c r="CJ99" s="371"/>
      <c r="CK99" s="371"/>
      <c r="CL99" s="371"/>
      <c r="CM99" s="371"/>
      <c r="CN99" s="371"/>
      <c r="CO99" s="371"/>
      <c r="CP99" s="371"/>
      <c r="CQ99" s="371"/>
      <c r="CR99" s="371"/>
      <c r="CS99" s="371"/>
      <c r="CT99" s="371"/>
      <c r="CU99" s="371"/>
      <c r="CV99" s="371"/>
      <c r="CW99" s="371"/>
      <c r="CX99" s="371"/>
      <c r="CY99" s="371"/>
      <c r="CZ99" s="371"/>
      <c r="DA99" s="371"/>
      <c r="DB99" s="371"/>
      <c r="DC99" s="371"/>
      <c r="DD99" s="371"/>
      <c r="DE99" s="371"/>
      <c r="DF99" s="371"/>
      <c r="DG99" s="371"/>
      <c r="DH99" s="371"/>
      <c r="DI99" s="371"/>
      <c r="DJ99" s="371"/>
      <c r="DK99" s="371"/>
      <c r="DL99" s="371"/>
      <c r="DM99" s="371"/>
      <c r="DN99" s="371"/>
      <c r="DO99" s="371"/>
      <c r="DP99" s="371"/>
      <c r="DQ99" s="371"/>
      <c r="DR99" s="371"/>
      <c r="DS99" s="371"/>
      <c r="DT99" s="371"/>
    </row>
    <row r="100" spans="1:413" s="322" customFormat="1" ht="18" customHeight="1" x14ac:dyDescent="0.3">
      <c r="A100" s="321">
        <v>31</v>
      </c>
      <c r="B100" s="313" t="s">
        <v>11</v>
      </c>
      <c r="C100" s="314">
        <v>6963</v>
      </c>
      <c r="D100" s="315">
        <v>4043.48</v>
      </c>
      <c r="E100" s="315">
        <v>58.07</v>
      </c>
      <c r="F100" s="378"/>
      <c r="G100" s="378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379"/>
      <c r="AD100" s="379"/>
      <c r="AE100" s="379"/>
      <c r="AF100" s="379"/>
      <c r="AG100" s="379"/>
      <c r="AH100" s="379"/>
      <c r="AI100" s="379"/>
      <c r="AJ100" s="379"/>
      <c r="AK100" s="379"/>
      <c r="AL100" s="379"/>
      <c r="AM100" s="379"/>
      <c r="AN100" s="379"/>
      <c r="AO100" s="379"/>
      <c r="AP100" s="379"/>
      <c r="AQ100" s="379"/>
      <c r="AR100" s="379"/>
      <c r="AS100" s="379"/>
      <c r="AT100" s="379"/>
      <c r="AU100" s="379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79"/>
      <c r="BG100" s="379"/>
      <c r="BH100" s="379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379"/>
      <c r="BT100" s="379"/>
      <c r="BU100" s="379"/>
      <c r="BV100" s="379"/>
      <c r="BW100" s="379"/>
      <c r="BX100" s="379"/>
      <c r="BY100" s="379"/>
      <c r="BZ100" s="379"/>
      <c r="CA100" s="379"/>
      <c r="CB100" s="379"/>
      <c r="CC100" s="379"/>
      <c r="CD100" s="379"/>
      <c r="CE100" s="379"/>
      <c r="CF100" s="379"/>
      <c r="CG100" s="379"/>
      <c r="CH100" s="379"/>
      <c r="CI100" s="379"/>
      <c r="CJ100" s="379"/>
      <c r="CK100" s="379"/>
      <c r="CL100" s="379"/>
      <c r="CM100" s="379"/>
      <c r="CN100" s="379"/>
      <c r="CO100" s="379"/>
      <c r="CP100" s="379"/>
      <c r="CQ100" s="379"/>
      <c r="CR100" s="379"/>
      <c r="CS100" s="379"/>
      <c r="CT100" s="379"/>
      <c r="CU100" s="379"/>
      <c r="CV100" s="379"/>
      <c r="CW100" s="379"/>
      <c r="CX100" s="379"/>
      <c r="CY100" s="379"/>
      <c r="CZ100" s="379"/>
      <c r="DA100" s="379"/>
      <c r="DB100" s="379"/>
      <c r="DC100" s="379"/>
      <c r="DD100" s="379"/>
      <c r="DE100" s="379"/>
      <c r="DF100" s="379"/>
      <c r="DG100" s="379"/>
      <c r="DH100" s="379"/>
      <c r="DI100" s="379"/>
      <c r="DJ100" s="379"/>
      <c r="DK100" s="379"/>
      <c r="DL100" s="379"/>
      <c r="DM100" s="379"/>
      <c r="DN100" s="379"/>
      <c r="DO100" s="379"/>
      <c r="DP100" s="379"/>
      <c r="DQ100" s="379"/>
      <c r="DR100" s="379"/>
      <c r="DS100" s="379"/>
      <c r="DT100" s="379"/>
    </row>
    <row r="101" spans="1:413" s="311" customFormat="1" ht="15" customHeight="1" x14ac:dyDescent="0.3">
      <c r="A101" s="317">
        <v>311</v>
      </c>
      <c r="B101" s="133" t="s">
        <v>134</v>
      </c>
      <c r="C101" s="306">
        <v>5692</v>
      </c>
      <c r="D101" s="307">
        <v>3129.1</v>
      </c>
      <c r="E101" s="307">
        <v>54.97</v>
      </c>
      <c r="F101" s="370"/>
      <c r="G101" s="370"/>
      <c r="H101" s="371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371"/>
      <c r="CM101" s="371"/>
      <c r="CN101" s="371"/>
      <c r="CO101" s="371"/>
      <c r="CP101" s="371"/>
      <c r="CQ101" s="371"/>
      <c r="CR101" s="371"/>
      <c r="CS101" s="371"/>
      <c r="CT101" s="371"/>
      <c r="CU101" s="371"/>
      <c r="CV101" s="371"/>
      <c r="CW101" s="371"/>
      <c r="CX101" s="371"/>
      <c r="CY101" s="371"/>
      <c r="CZ101" s="371"/>
      <c r="DA101" s="371"/>
      <c r="DB101" s="371"/>
      <c r="DC101" s="371"/>
      <c r="DD101" s="371"/>
      <c r="DE101" s="371"/>
      <c r="DF101" s="371"/>
      <c r="DG101" s="371"/>
      <c r="DH101" s="371"/>
      <c r="DI101" s="371"/>
      <c r="DJ101" s="371"/>
      <c r="DK101" s="371"/>
      <c r="DL101" s="371"/>
      <c r="DM101" s="371"/>
      <c r="DN101" s="371"/>
      <c r="DO101" s="371"/>
      <c r="DP101" s="371"/>
      <c r="DQ101" s="371"/>
      <c r="DR101" s="371"/>
      <c r="DS101" s="371"/>
      <c r="DT101" s="371"/>
    </row>
    <row r="102" spans="1:413" s="320" customFormat="1" ht="16.2" customHeight="1" x14ac:dyDescent="0.3">
      <c r="A102" s="318">
        <v>3111</v>
      </c>
      <c r="B102" s="272" t="s">
        <v>60</v>
      </c>
      <c r="C102" s="273">
        <v>5692</v>
      </c>
      <c r="D102" s="319">
        <v>3129.1</v>
      </c>
      <c r="E102" s="319">
        <v>54.97</v>
      </c>
      <c r="F102" s="380"/>
      <c r="G102" s="380"/>
      <c r="H102" s="381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  <c r="S102" s="381"/>
      <c r="T102" s="381"/>
      <c r="U102" s="381"/>
      <c r="V102" s="381"/>
      <c r="W102" s="381"/>
      <c r="X102" s="381"/>
      <c r="Y102" s="381"/>
      <c r="Z102" s="381"/>
      <c r="AA102" s="381"/>
      <c r="AB102" s="381"/>
      <c r="AC102" s="381"/>
      <c r="AD102" s="381"/>
      <c r="AE102" s="381"/>
      <c r="AF102" s="381"/>
      <c r="AG102" s="381"/>
      <c r="AH102" s="381"/>
      <c r="AI102" s="381"/>
      <c r="AJ102" s="381"/>
      <c r="AK102" s="381"/>
      <c r="AL102" s="381"/>
      <c r="AM102" s="381"/>
      <c r="AN102" s="381"/>
      <c r="AO102" s="381"/>
      <c r="AP102" s="381"/>
      <c r="AQ102" s="381"/>
      <c r="AR102" s="381"/>
      <c r="AS102" s="381"/>
      <c r="AT102" s="381"/>
      <c r="AU102" s="381"/>
      <c r="AV102" s="381"/>
      <c r="AW102" s="381"/>
      <c r="AX102" s="381"/>
      <c r="AY102" s="381"/>
      <c r="AZ102" s="381"/>
      <c r="BA102" s="381"/>
      <c r="BB102" s="381"/>
      <c r="BC102" s="381"/>
      <c r="BD102" s="381"/>
      <c r="BE102" s="381"/>
      <c r="BF102" s="381"/>
      <c r="BG102" s="381"/>
      <c r="BH102" s="381"/>
      <c r="BI102" s="381"/>
      <c r="BJ102" s="381"/>
      <c r="BK102" s="381"/>
      <c r="BL102" s="381"/>
      <c r="BM102" s="381"/>
      <c r="BN102" s="381"/>
      <c r="BO102" s="381"/>
      <c r="BP102" s="381"/>
      <c r="BQ102" s="381"/>
      <c r="BR102" s="381"/>
      <c r="BS102" s="381"/>
      <c r="BT102" s="381"/>
      <c r="BU102" s="381"/>
      <c r="BV102" s="381"/>
      <c r="BW102" s="381"/>
      <c r="BX102" s="381"/>
      <c r="BY102" s="381"/>
      <c r="BZ102" s="381"/>
      <c r="CA102" s="381"/>
      <c r="CB102" s="381"/>
      <c r="CC102" s="381"/>
      <c r="CD102" s="381"/>
      <c r="CE102" s="381"/>
      <c r="CF102" s="381"/>
      <c r="CG102" s="381"/>
      <c r="CH102" s="381"/>
      <c r="CI102" s="381"/>
      <c r="CJ102" s="381"/>
      <c r="CK102" s="381"/>
      <c r="CL102" s="381"/>
      <c r="CM102" s="381"/>
      <c r="CN102" s="381"/>
      <c r="CO102" s="381"/>
      <c r="CP102" s="381"/>
      <c r="CQ102" s="381"/>
      <c r="CR102" s="381"/>
      <c r="CS102" s="381"/>
      <c r="CT102" s="381"/>
      <c r="CU102" s="381"/>
      <c r="CV102" s="381"/>
      <c r="CW102" s="381"/>
      <c r="CX102" s="381"/>
      <c r="CY102" s="381"/>
      <c r="CZ102" s="381"/>
      <c r="DA102" s="381"/>
      <c r="DB102" s="381"/>
      <c r="DC102" s="381"/>
      <c r="DD102" s="381"/>
      <c r="DE102" s="381"/>
      <c r="DF102" s="381"/>
      <c r="DG102" s="381"/>
      <c r="DH102" s="381"/>
      <c r="DI102" s="381"/>
      <c r="DJ102" s="381"/>
      <c r="DK102" s="381"/>
      <c r="DL102" s="381"/>
      <c r="DM102" s="381"/>
      <c r="DN102" s="381"/>
      <c r="DO102" s="381"/>
      <c r="DP102" s="381"/>
      <c r="DQ102" s="381"/>
      <c r="DR102" s="381"/>
      <c r="DS102" s="381"/>
      <c r="DT102" s="381"/>
    </row>
    <row r="103" spans="1:413" s="291" customFormat="1" x14ac:dyDescent="0.3">
      <c r="A103" s="317">
        <v>312</v>
      </c>
      <c r="B103" s="133" t="s">
        <v>99</v>
      </c>
      <c r="C103" s="306">
        <v>332</v>
      </c>
      <c r="D103" s="307">
        <v>398.08</v>
      </c>
      <c r="E103" s="307">
        <v>119.9</v>
      </c>
      <c r="F103" s="370"/>
      <c r="G103" s="370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371"/>
      <c r="BC103" s="371"/>
      <c r="BD103" s="371"/>
      <c r="BE103" s="371"/>
      <c r="BF103" s="371"/>
      <c r="BG103" s="371"/>
      <c r="BH103" s="371"/>
      <c r="BI103" s="371"/>
      <c r="BJ103" s="371"/>
      <c r="BK103" s="371"/>
      <c r="BL103" s="371"/>
      <c r="BM103" s="371"/>
      <c r="BN103" s="371"/>
      <c r="BO103" s="371"/>
      <c r="BP103" s="371"/>
      <c r="BQ103" s="371"/>
      <c r="BR103" s="371"/>
      <c r="BS103" s="371"/>
      <c r="BT103" s="371"/>
      <c r="BU103" s="371"/>
      <c r="BV103" s="371"/>
      <c r="BW103" s="371"/>
      <c r="BX103" s="371"/>
      <c r="BY103" s="371"/>
      <c r="BZ103" s="371"/>
      <c r="CA103" s="371"/>
      <c r="CB103" s="371"/>
      <c r="CC103" s="371"/>
      <c r="CD103" s="371"/>
      <c r="CE103" s="371"/>
      <c r="CF103" s="371"/>
      <c r="CG103" s="371"/>
      <c r="CH103" s="371"/>
      <c r="CI103" s="371"/>
      <c r="CJ103" s="371"/>
      <c r="CK103" s="371"/>
      <c r="CL103" s="371"/>
      <c r="CM103" s="371"/>
      <c r="CN103" s="371"/>
      <c r="CO103" s="371"/>
      <c r="CP103" s="371"/>
      <c r="CQ103" s="371"/>
      <c r="CR103" s="371"/>
      <c r="CS103" s="371"/>
      <c r="CT103" s="371"/>
      <c r="CU103" s="371"/>
      <c r="CV103" s="371"/>
      <c r="CW103" s="371"/>
      <c r="CX103" s="371"/>
      <c r="CY103" s="371"/>
      <c r="CZ103" s="371"/>
      <c r="DA103" s="371"/>
      <c r="DB103" s="371"/>
      <c r="DC103" s="371"/>
      <c r="DD103" s="371"/>
      <c r="DE103" s="371"/>
      <c r="DF103" s="371"/>
      <c r="DG103" s="371"/>
      <c r="DH103" s="371"/>
      <c r="DI103" s="371"/>
      <c r="DJ103" s="371"/>
      <c r="DK103" s="371"/>
      <c r="DL103" s="371"/>
      <c r="DM103" s="371"/>
      <c r="DN103" s="371"/>
      <c r="DO103" s="371"/>
      <c r="DP103" s="371"/>
      <c r="DQ103" s="371"/>
      <c r="DR103" s="371"/>
      <c r="DS103" s="371"/>
      <c r="DT103" s="371"/>
    </row>
    <row r="104" spans="1:413" x14ac:dyDescent="0.3">
      <c r="A104" s="323">
        <v>3121</v>
      </c>
      <c r="B104" s="118" t="s">
        <v>99</v>
      </c>
      <c r="C104" s="130">
        <v>332</v>
      </c>
      <c r="D104" s="278">
        <v>398.08</v>
      </c>
      <c r="E104" s="278">
        <v>119.9</v>
      </c>
      <c r="F104" s="377"/>
      <c r="G104" s="377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6"/>
      <c r="AI104" s="376"/>
      <c r="AJ104" s="376"/>
      <c r="AK104" s="376"/>
      <c r="AL104" s="376"/>
      <c r="AM104" s="376"/>
      <c r="AN104" s="376"/>
      <c r="AO104" s="376"/>
      <c r="AP104" s="376"/>
      <c r="AQ104" s="376"/>
      <c r="AR104" s="376"/>
      <c r="AS104" s="376"/>
      <c r="AT104" s="376"/>
      <c r="AU104" s="376"/>
      <c r="AV104" s="376"/>
      <c r="AW104" s="376"/>
      <c r="AX104" s="376"/>
      <c r="AY104" s="376"/>
      <c r="AZ104" s="376"/>
      <c r="BA104" s="376"/>
      <c r="BB104" s="376"/>
      <c r="BC104" s="376"/>
      <c r="BD104" s="376"/>
      <c r="BE104" s="376"/>
      <c r="BF104" s="376"/>
      <c r="BG104" s="376"/>
      <c r="BH104" s="376"/>
      <c r="BI104" s="376"/>
      <c r="BJ104" s="376"/>
      <c r="BK104" s="376"/>
      <c r="BL104" s="376"/>
      <c r="BM104" s="376"/>
      <c r="BN104" s="376"/>
      <c r="BO104" s="376"/>
      <c r="BP104" s="376"/>
      <c r="BQ104" s="376"/>
      <c r="BR104" s="376"/>
      <c r="BS104" s="376"/>
      <c r="BT104" s="376"/>
      <c r="BU104" s="376"/>
      <c r="BV104" s="376"/>
      <c r="BW104" s="376"/>
      <c r="BX104" s="376"/>
      <c r="BY104" s="376"/>
      <c r="BZ104" s="376"/>
      <c r="CA104" s="376"/>
      <c r="CB104" s="376"/>
      <c r="CC104" s="376"/>
      <c r="CD104" s="376"/>
      <c r="CE104" s="376"/>
      <c r="CF104" s="376"/>
      <c r="CG104" s="376"/>
      <c r="CH104" s="376"/>
      <c r="CI104" s="376"/>
      <c r="CJ104" s="376"/>
      <c r="CK104" s="376"/>
      <c r="CL104" s="376"/>
      <c r="CM104" s="376"/>
      <c r="CN104" s="376"/>
      <c r="CO104" s="376"/>
      <c r="CP104" s="376"/>
      <c r="CQ104" s="376"/>
      <c r="CR104" s="376"/>
      <c r="CS104" s="376"/>
      <c r="CT104" s="376"/>
      <c r="CU104" s="376"/>
      <c r="CV104" s="376"/>
      <c r="CW104" s="376"/>
      <c r="CX104" s="376"/>
      <c r="CY104" s="376"/>
      <c r="CZ104" s="376"/>
      <c r="DA104" s="376"/>
      <c r="DB104" s="376"/>
      <c r="DC104" s="376"/>
      <c r="DD104" s="376"/>
      <c r="DE104" s="376"/>
      <c r="DF104" s="376"/>
      <c r="DG104" s="376"/>
      <c r="DH104" s="376"/>
      <c r="DI104" s="376"/>
      <c r="DJ104" s="376"/>
      <c r="DK104" s="376"/>
      <c r="DL104" s="376"/>
      <c r="DM104" s="376"/>
      <c r="DN104" s="376"/>
      <c r="DO104" s="376"/>
      <c r="DP104" s="376"/>
      <c r="DQ104" s="376"/>
      <c r="DR104" s="376"/>
      <c r="DS104" s="376"/>
      <c r="DT104" s="376"/>
    </row>
    <row r="105" spans="1:413" s="291" customFormat="1" x14ac:dyDescent="0.3">
      <c r="A105" s="317">
        <v>313</v>
      </c>
      <c r="B105" s="133" t="s">
        <v>43</v>
      </c>
      <c r="C105" s="306">
        <v>939</v>
      </c>
      <c r="D105" s="307">
        <v>516.29999999999995</v>
      </c>
      <c r="E105" s="307">
        <v>54.98</v>
      </c>
      <c r="F105" s="370"/>
      <c r="G105" s="370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  <c r="AM105" s="371"/>
      <c r="AN105" s="371"/>
      <c r="AO105" s="371"/>
      <c r="AP105" s="371"/>
      <c r="AQ105" s="371"/>
      <c r="AR105" s="371"/>
      <c r="AS105" s="371"/>
      <c r="AT105" s="371"/>
      <c r="AU105" s="371"/>
      <c r="AV105" s="371"/>
      <c r="AW105" s="371"/>
      <c r="AX105" s="371"/>
      <c r="AY105" s="371"/>
      <c r="AZ105" s="371"/>
      <c r="BA105" s="371"/>
      <c r="BB105" s="371"/>
      <c r="BC105" s="371"/>
      <c r="BD105" s="371"/>
      <c r="BE105" s="371"/>
      <c r="BF105" s="371"/>
      <c r="BG105" s="371"/>
      <c r="BH105" s="371"/>
      <c r="BI105" s="371"/>
      <c r="BJ105" s="371"/>
      <c r="BK105" s="371"/>
      <c r="BL105" s="371"/>
      <c r="BM105" s="371"/>
      <c r="BN105" s="371"/>
      <c r="BO105" s="371"/>
      <c r="BP105" s="371"/>
      <c r="BQ105" s="371"/>
      <c r="BR105" s="371"/>
      <c r="BS105" s="371"/>
      <c r="BT105" s="371"/>
      <c r="BU105" s="371"/>
      <c r="BV105" s="371"/>
      <c r="BW105" s="371"/>
      <c r="BX105" s="371"/>
      <c r="BY105" s="371"/>
      <c r="BZ105" s="371"/>
      <c r="CA105" s="371"/>
      <c r="CB105" s="371"/>
      <c r="CC105" s="371"/>
      <c r="CD105" s="371"/>
      <c r="CE105" s="371"/>
      <c r="CF105" s="371"/>
      <c r="CG105" s="371"/>
      <c r="CH105" s="371"/>
      <c r="CI105" s="371"/>
      <c r="CJ105" s="371"/>
      <c r="CK105" s="371"/>
      <c r="CL105" s="371"/>
      <c r="CM105" s="371"/>
      <c r="CN105" s="371"/>
      <c r="CO105" s="371"/>
      <c r="CP105" s="371"/>
      <c r="CQ105" s="371"/>
      <c r="CR105" s="371"/>
      <c r="CS105" s="371"/>
      <c r="CT105" s="371"/>
      <c r="CU105" s="371"/>
      <c r="CV105" s="371"/>
      <c r="CW105" s="371"/>
      <c r="CX105" s="371"/>
      <c r="CY105" s="371"/>
      <c r="CZ105" s="371"/>
      <c r="DA105" s="371"/>
      <c r="DB105" s="371"/>
      <c r="DC105" s="371"/>
      <c r="DD105" s="371"/>
      <c r="DE105" s="371"/>
      <c r="DF105" s="371"/>
      <c r="DG105" s="371"/>
      <c r="DH105" s="371"/>
      <c r="DI105" s="371"/>
      <c r="DJ105" s="371"/>
      <c r="DK105" s="371"/>
      <c r="DL105" s="371"/>
      <c r="DM105" s="371"/>
      <c r="DN105" s="371"/>
      <c r="DO105" s="371"/>
      <c r="DP105" s="371"/>
      <c r="DQ105" s="371"/>
      <c r="DR105" s="371"/>
      <c r="DS105" s="371"/>
      <c r="DT105" s="371"/>
    </row>
    <row r="106" spans="1:413" x14ac:dyDescent="0.3">
      <c r="A106" s="323">
        <v>3132</v>
      </c>
      <c r="B106" s="118" t="s">
        <v>61</v>
      </c>
      <c r="C106" s="130">
        <v>939</v>
      </c>
      <c r="D106" s="278">
        <v>516.29999999999995</v>
      </c>
      <c r="E106" s="278">
        <v>54.98</v>
      </c>
      <c r="F106" s="377"/>
      <c r="G106" s="377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  <c r="AJ106" s="376"/>
      <c r="AK106" s="376"/>
      <c r="AL106" s="376"/>
      <c r="AM106" s="376"/>
      <c r="AN106" s="376"/>
      <c r="AO106" s="376"/>
      <c r="AP106" s="376"/>
      <c r="AQ106" s="376"/>
      <c r="AR106" s="376"/>
      <c r="AS106" s="376"/>
      <c r="AT106" s="376"/>
      <c r="AU106" s="376"/>
      <c r="AV106" s="376"/>
      <c r="AW106" s="376"/>
      <c r="AX106" s="376"/>
      <c r="AY106" s="376"/>
      <c r="AZ106" s="376"/>
      <c r="BA106" s="376"/>
      <c r="BB106" s="376"/>
      <c r="BC106" s="376"/>
      <c r="BD106" s="376"/>
      <c r="BE106" s="376"/>
      <c r="BF106" s="376"/>
      <c r="BG106" s="376"/>
      <c r="BH106" s="376"/>
      <c r="BI106" s="376"/>
      <c r="BJ106" s="376"/>
      <c r="BK106" s="376"/>
      <c r="BL106" s="376"/>
      <c r="BM106" s="376"/>
      <c r="BN106" s="376"/>
      <c r="BO106" s="376"/>
      <c r="BP106" s="376"/>
      <c r="BQ106" s="376"/>
      <c r="BR106" s="376"/>
      <c r="BS106" s="376"/>
      <c r="BT106" s="376"/>
      <c r="BU106" s="376"/>
      <c r="BV106" s="376"/>
      <c r="BW106" s="376"/>
      <c r="BX106" s="376"/>
      <c r="BY106" s="376"/>
      <c r="BZ106" s="376"/>
      <c r="CA106" s="376"/>
      <c r="CB106" s="376"/>
      <c r="CC106" s="376"/>
      <c r="CD106" s="376"/>
      <c r="CE106" s="376"/>
      <c r="CF106" s="376"/>
      <c r="CG106" s="376"/>
      <c r="CH106" s="376"/>
      <c r="CI106" s="376"/>
      <c r="CJ106" s="376"/>
      <c r="CK106" s="376"/>
      <c r="CL106" s="376"/>
      <c r="CM106" s="376"/>
      <c r="CN106" s="376"/>
      <c r="CO106" s="376"/>
      <c r="CP106" s="376"/>
      <c r="CQ106" s="376"/>
      <c r="CR106" s="376"/>
      <c r="CS106" s="376"/>
      <c r="CT106" s="376"/>
      <c r="CU106" s="376"/>
      <c r="CV106" s="376"/>
      <c r="CW106" s="376"/>
      <c r="CX106" s="376"/>
      <c r="CY106" s="376"/>
      <c r="CZ106" s="376"/>
      <c r="DA106" s="376"/>
      <c r="DB106" s="376"/>
      <c r="DC106" s="376"/>
      <c r="DD106" s="376"/>
      <c r="DE106" s="376"/>
      <c r="DF106" s="376"/>
      <c r="DG106" s="376"/>
      <c r="DH106" s="376"/>
      <c r="DI106" s="376"/>
      <c r="DJ106" s="376"/>
      <c r="DK106" s="376"/>
      <c r="DL106" s="376"/>
      <c r="DM106" s="376"/>
      <c r="DN106" s="376"/>
      <c r="DO106" s="376"/>
      <c r="DP106" s="376"/>
      <c r="DQ106" s="376"/>
      <c r="DR106" s="376"/>
      <c r="DS106" s="376"/>
      <c r="DT106" s="376"/>
    </row>
    <row r="107" spans="1:413" s="328" customFormat="1" x14ac:dyDescent="0.3">
      <c r="A107" s="321">
        <v>32</v>
      </c>
      <c r="B107" s="313" t="s">
        <v>12</v>
      </c>
      <c r="C107" s="314">
        <v>1460</v>
      </c>
      <c r="D107" s="315">
        <v>1068.79</v>
      </c>
      <c r="E107" s="315">
        <v>73.2</v>
      </c>
      <c r="F107" s="382"/>
      <c r="G107" s="382"/>
      <c r="H107" s="383"/>
      <c r="I107" s="383"/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3"/>
      <c r="X107" s="383"/>
      <c r="Y107" s="383"/>
      <c r="Z107" s="383"/>
      <c r="AA107" s="383"/>
      <c r="AB107" s="383"/>
      <c r="AC107" s="383"/>
      <c r="AD107" s="383"/>
      <c r="AE107" s="383"/>
      <c r="AF107" s="383"/>
      <c r="AG107" s="383"/>
      <c r="AH107" s="383"/>
      <c r="AI107" s="383"/>
      <c r="AJ107" s="383"/>
      <c r="AK107" s="383"/>
      <c r="AL107" s="383"/>
      <c r="AM107" s="383"/>
      <c r="AN107" s="383"/>
      <c r="AO107" s="383"/>
      <c r="AP107" s="383"/>
      <c r="AQ107" s="383"/>
      <c r="AR107" s="383"/>
      <c r="AS107" s="383"/>
      <c r="AT107" s="383"/>
      <c r="AU107" s="383"/>
      <c r="AV107" s="383"/>
      <c r="AW107" s="383"/>
      <c r="AX107" s="383"/>
      <c r="AY107" s="383"/>
      <c r="AZ107" s="383"/>
      <c r="BA107" s="383"/>
      <c r="BB107" s="383"/>
      <c r="BC107" s="383"/>
      <c r="BD107" s="383"/>
      <c r="BE107" s="383"/>
      <c r="BF107" s="383"/>
      <c r="BG107" s="383"/>
      <c r="BH107" s="383"/>
      <c r="BI107" s="383"/>
      <c r="BJ107" s="383"/>
      <c r="BK107" s="383"/>
      <c r="BL107" s="383"/>
      <c r="BM107" s="383"/>
      <c r="BN107" s="383"/>
      <c r="BO107" s="383"/>
      <c r="BP107" s="383"/>
      <c r="BQ107" s="383"/>
      <c r="BR107" s="383"/>
      <c r="BS107" s="383"/>
      <c r="BT107" s="383"/>
      <c r="BU107" s="383"/>
      <c r="BV107" s="383"/>
      <c r="BW107" s="383"/>
      <c r="BX107" s="383"/>
      <c r="BY107" s="383"/>
      <c r="BZ107" s="383"/>
      <c r="CA107" s="383"/>
      <c r="CB107" s="383"/>
      <c r="CC107" s="383"/>
      <c r="CD107" s="383"/>
      <c r="CE107" s="383"/>
      <c r="CF107" s="383"/>
      <c r="CG107" s="383"/>
      <c r="CH107" s="383"/>
      <c r="CI107" s="383"/>
      <c r="CJ107" s="383"/>
      <c r="CK107" s="383"/>
      <c r="CL107" s="383"/>
      <c r="CM107" s="383"/>
      <c r="CN107" s="383"/>
      <c r="CO107" s="383"/>
      <c r="CP107" s="383"/>
      <c r="CQ107" s="383"/>
      <c r="CR107" s="383"/>
      <c r="CS107" s="383"/>
      <c r="CT107" s="383"/>
      <c r="CU107" s="383"/>
      <c r="CV107" s="383"/>
      <c r="CW107" s="383"/>
      <c r="CX107" s="383"/>
      <c r="CY107" s="383"/>
      <c r="CZ107" s="383"/>
      <c r="DA107" s="383"/>
      <c r="DB107" s="383"/>
      <c r="DC107" s="383"/>
      <c r="DD107" s="383"/>
      <c r="DE107" s="383"/>
      <c r="DF107" s="383"/>
      <c r="DG107" s="383"/>
      <c r="DH107" s="383"/>
      <c r="DI107" s="383"/>
      <c r="DJ107" s="383"/>
      <c r="DK107" s="383"/>
      <c r="DL107" s="383"/>
      <c r="DM107" s="383"/>
      <c r="DN107" s="383"/>
      <c r="DO107" s="383"/>
      <c r="DP107" s="383"/>
      <c r="DQ107" s="383"/>
      <c r="DR107" s="383"/>
      <c r="DS107" s="383"/>
      <c r="DT107" s="383"/>
    </row>
    <row r="108" spans="1:413" s="325" customFormat="1" x14ac:dyDescent="0.3">
      <c r="A108" s="317">
        <v>321</v>
      </c>
      <c r="B108" s="133" t="s">
        <v>46</v>
      </c>
      <c r="C108" s="306">
        <v>1460</v>
      </c>
      <c r="D108" s="307">
        <v>1068.79</v>
      </c>
      <c r="E108" s="307">
        <v>73.2</v>
      </c>
      <c r="F108" s="324"/>
      <c r="G108" s="324"/>
      <c r="Q108" s="372"/>
      <c r="R108" s="372"/>
      <c r="S108" s="372"/>
      <c r="T108" s="372"/>
      <c r="U108" s="372"/>
      <c r="V108" s="372"/>
      <c r="W108" s="372"/>
      <c r="X108" s="372"/>
      <c r="Y108" s="372"/>
      <c r="Z108" s="372"/>
      <c r="AA108" s="372"/>
      <c r="AB108" s="372"/>
      <c r="AC108" s="372"/>
      <c r="AD108" s="372"/>
      <c r="AE108" s="372"/>
      <c r="AF108" s="372"/>
      <c r="AG108" s="372"/>
      <c r="AH108" s="372"/>
      <c r="AI108" s="372"/>
      <c r="AJ108" s="372"/>
      <c r="AK108" s="372"/>
      <c r="AL108" s="372"/>
      <c r="AM108" s="372"/>
      <c r="AN108" s="372"/>
      <c r="AO108" s="372"/>
      <c r="AP108" s="372"/>
      <c r="AQ108" s="372"/>
      <c r="AR108" s="372"/>
      <c r="AS108" s="372"/>
      <c r="AT108" s="372"/>
      <c r="AU108" s="372"/>
      <c r="AV108" s="372"/>
      <c r="AW108" s="372"/>
      <c r="AX108" s="372"/>
      <c r="AY108" s="372"/>
      <c r="AZ108" s="372"/>
      <c r="BA108" s="372"/>
      <c r="BB108" s="372"/>
      <c r="BC108" s="372"/>
      <c r="BD108" s="372"/>
      <c r="BE108" s="372"/>
      <c r="BF108" s="372"/>
      <c r="BG108" s="372"/>
      <c r="BH108" s="372"/>
      <c r="BI108" s="372"/>
      <c r="BJ108" s="372"/>
      <c r="BK108" s="372"/>
      <c r="BL108" s="372"/>
      <c r="BM108" s="372"/>
      <c r="BN108" s="372"/>
      <c r="BO108" s="372"/>
      <c r="BP108" s="372"/>
      <c r="BQ108" s="372"/>
      <c r="BR108" s="372"/>
      <c r="BS108" s="372"/>
      <c r="BT108" s="372"/>
      <c r="BU108" s="372"/>
      <c r="BV108" s="372"/>
      <c r="BW108" s="372"/>
      <c r="BX108" s="372"/>
      <c r="BY108" s="372"/>
      <c r="BZ108" s="372"/>
      <c r="CA108" s="372"/>
      <c r="CB108" s="372"/>
      <c r="CC108" s="372"/>
      <c r="CD108" s="372"/>
      <c r="CE108" s="372"/>
      <c r="CF108" s="372"/>
      <c r="CG108" s="372"/>
      <c r="CH108" s="372"/>
      <c r="CI108" s="372"/>
      <c r="CJ108" s="372"/>
      <c r="CK108" s="372"/>
      <c r="CL108" s="372"/>
      <c r="CM108" s="372"/>
      <c r="CN108" s="372"/>
      <c r="CO108" s="372"/>
      <c r="CP108" s="372"/>
      <c r="CQ108" s="372"/>
      <c r="CR108" s="372"/>
      <c r="CS108" s="372"/>
      <c r="CT108" s="372"/>
      <c r="CU108" s="372"/>
      <c r="CV108" s="372"/>
      <c r="CW108" s="372"/>
      <c r="CX108" s="372"/>
      <c r="CY108" s="372"/>
      <c r="CZ108" s="372"/>
      <c r="DA108" s="372"/>
      <c r="DB108" s="372"/>
      <c r="DC108" s="372"/>
      <c r="DD108" s="372"/>
      <c r="DE108" s="372"/>
      <c r="DF108" s="372"/>
      <c r="DG108" s="372"/>
      <c r="DH108" s="372"/>
      <c r="DI108" s="372"/>
      <c r="DJ108" s="372"/>
      <c r="DK108" s="372"/>
      <c r="DL108" s="372"/>
      <c r="DM108" s="372"/>
      <c r="DN108" s="372"/>
      <c r="DO108" s="372"/>
      <c r="DP108" s="372"/>
      <c r="DQ108" s="372"/>
      <c r="DR108" s="372"/>
      <c r="DS108" s="372"/>
      <c r="DT108" s="372"/>
      <c r="DU108" s="372"/>
      <c r="DV108" s="372"/>
      <c r="DW108" s="372"/>
      <c r="DX108" s="372"/>
      <c r="DY108" s="372"/>
      <c r="DZ108" s="372"/>
      <c r="EA108" s="372"/>
      <c r="EB108" s="372"/>
      <c r="EC108" s="372"/>
      <c r="ED108" s="372"/>
      <c r="EE108" s="372"/>
      <c r="EF108" s="372"/>
      <c r="EG108" s="372"/>
      <c r="EH108" s="372"/>
      <c r="EI108" s="372"/>
      <c r="EJ108" s="372"/>
      <c r="EK108" s="372"/>
      <c r="EL108" s="372"/>
      <c r="EM108" s="372"/>
      <c r="EN108" s="372"/>
      <c r="EO108" s="372"/>
      <c r="EP108" s="372"/>
      <c r="EQ108" s="372"/>
      <c r="ER108" s="372"/>
      <c r="ES108" s="372"/>
      <c r="ET108" s="372"/>
      <c r="EU108" s="372"/>
      <c r="EV108" s="372"/>
      <c r="EW108" s="372"/>
      <c r="EX108" s="372"/>
      <c r="EY108" s="372"/>
      <c r="EZ108" s="372"/>
      <c r="FA108" s="372"/>
      <c r="FB108" s="372"/>
      <c r="FC108" s="372"/>
      <c r="FD108" s="372"/>
      <c r="FE108" s="372"/>
      <c r="FF108" s="372"/>
      <c r="FG108" s="372"/>
      <c r="FH108" s="372"/>
      <c r="FI108" s="372"/>
      <c r="FJ108" s="372"/>
      <c r="FK108" s="372"/>
      <c r="FL108" s="372"/>
      <c r="FM108" s="372"/>
      <c r="FN108" s="372"/>
      <c r="FO108" s="372"/>
      <c r="FP108" s="372"/>
      <c r="FQ108" s="372"/>
      <c r="FR108" s="372"/>
      <c r="FS108" s="372"/>
      <c r="FT108" s="372"/>
      <c r="FU108" s="372"/>
      <c r="FV108" s="372"/>
      <c r="FW108" s="372"/>
      <c r="FX108" s="372"/>
      <c r="FY108" s="372"/>
      <c r="FZ108" s="372"/>
      <c r="GA108" s="372"/>
      <c r="GB108" s="372"/>
      <c r="GC108" s="372"/>
      <c r="GD108" s="372"/>
      <c r="GE108" s="372"/>
      <c r="GF108" s="372"/>
      <c r="GG108" s="372"/>
      <c r="GH108" s="372"/>
      <c r="GI108" s="372"/>
      <c r="GJ108" s="372"/>
      <c r="GK108" s="372"/>
      <c r="GL108" s="372"/>
      <c r="GM108" s="372"/>
      <c r="GN108" s="372"/>
      <c r="GO108" s="372"/>
      <c r="GP108" s="372"/>
      <c r="GQ108" s="372"/>
      <c r="GR108" s="372"/>
      <c r="GS108" s="372"/>
      <c r="GT108" s="372"/>
      <c r="GU108" s="372"/>
      <c r="GV108" s="372"/>
      <c r="GW108" s="372"/>
      <c r="GX108" s="372"/>
      <c r="GY108" s="372"/>
      <c r="GZ108" s="372"/>
      <c r="HA108" s="372"/>
      <c r="HB108" s="372"/>
      <c r="HC108" s="372"/>
      <c r="HD108" s="372"/>
      <c r="HE108" s="372"/>
      <c r="HF108" s="372"/>
      <c r="HG108" s="372"/>
      <c r="HH108" s="372"/>
      <c r="HI108" s="372"/>
      <c r="HJ108" s="372"/>
      <c r="HK108" s="372"/>
      <c r="HL108" s="372"/>
      <c r="HM108" s="372"/>
      <c r="HN108" s="372"/>
      <c r="HO108" s="372"/>
      <c r="HP108" s="372"/>
      <c r="HQ108" s="372"/>
      <c r="HR108" s="372"/>
      <c r="HS108" s="372"/>
      <c r="HT108" s="372"/>
      <c r="HU108" s="372"/>
      <c r="HV108" s="372"/>
      <c r="HW108" s="372"/>
      <c r="HX108" s="372"/>
      <c r="HY108" s="372"/>
      <c r="HZ108" s="372"/>
      <c r="IA108" s="372"/>
      <c r="IB108" s="372"/>
      <c r="IC108" s="372"/>
      <c r="ID108" s="372"/>
      <c r="IE108" s="372"/>
      <c r="IF108" s="372"/>
      <c r="IG108" s="372"/>
      <c r="IH108" s="372"/>
      <c r="II108" s="372"/>
      <c r="IJ108" s="372"/>
      <c r="IK108" s="372"/>
      <c r="IL108" s="372"/>
      <c r="IM108" s="372"/>
      <c r="IN108" s="372"/>
      <c r="IO108" s="372"/>
      <c r="IP108" s="372"/>
      <c r="IQ108" s="372"/>
      <c r="IR108" s="372"/>
      <c r="IS108" s="372"/>
      <c r="IT108" s="372"/>
      <c r="IU108" s="372"/>
      <c r="IV108" s="372"/>
      <c r="IW108" s="372"/>
      <c r="IX108" s="372"/>
      <c r="IY108" s="372"/>
      <c r="IZ108" s="372"/>
      <c r="JA108" s="372"/>
      <c r="JB108" s="372"/>
      <c r="JC108" s="372"/>
      <c r="JD108" s="372"/>
      <c r="JE108" s="372"/>
      <c r="JF108" s="372"/>
      <c r="JG108" s="372"/>
      <c r="JH108" s="372"/>
      <c r="JI108" s="372"/>
      <c r="JJ108" s="372"/>
      <c r="JK108" s="372"/>
      <c r="JL108" s="372"/>
      <c r="JM108" s="372"/>
      <c r="JN108" s="372"/>
      <c r="JO108" s="372"/>
      <c r="JP108" s="372"/>
      <c r="JQ108" s="372"/>
      <c r="JR108" s="372"/>
      <c r="JS108" s="372"/>
      <c r="JT108" s="372"/>
      <c r="JU108" s="372"/>
      <c r="JV108" s="372"/>
      <c r="JW108" s="372"/>
      <c r="JX108" s="372"/>
      <c r="JY108" s="372"/>
      <c r="JZ108" s="372"/>
      <c r="KA108" s="372"/>
      <c r="KB108" s="372"/>
      <c r="KC108" s="372"/>
      <c r="KD108" s="372"/>
      <c r="KE108" s="372"/>
      <c r="KF108" s="372"/>
      <c r="KG108" s="372"/>
      <c r="KH108" s="372"/>
      <c r="KI108" s="372"/>
      <c r="KJ108" s="372"/>
      <c r="KK108" s="372"/>
      <c r="KL108" s="372"/>
      <c r="KM108" s="372"/>
      <c r="KN108" s="372"/>
      <c r="KO108" s="372"/>
      <c r="KP108" s="372"/>
      <c r="KQ108" s="372"/>
      <c r="KR108" s="372"/>
      <c r="KS108" s="372"/>
      <c r="KT108" s="372"/>
      <c r="KU108" s="372"/>
      <c r="KV108" s="372"/>
      <c r="KW108" s="372"/>
      <c r="KX108" s="372"/>
      <c r="KY108" s="372"/>
      <c r="KZ108" s="372"/>
      <c r="LA108" s="372"/>
      <c r="LB108" s="372"/>
      <c r="LC108" s="372"/>
      <c r="LD108" s="372"/>
      <c r="LE108" s="372"/>
      <c r="LF108" s="372"/>
      <c r="LG108" s="372"/>
      <c r="LH108" s="372"/>
      <c r="LI108" s="372"/>
      <c r="LJ108" s="372"/>
      <c r="LK108" s="372"/>
      <c r="LL108" s="372"/>
      <c r="LM108" s="372"/>
      <c r="LN108" s="372"/>
      <c r="LO108" s="372"/>
      <c r="LP108" s="372"/>
      <c r="LQ108" s="372"/>
      <c r="LR108" s="372"/>
      <c r="LS108" s="372"/>
      <c r="LT108" s="372"/>
      <c r="LU108" s="372"/>
      <c r="LV108" s="372"/>
      <c r="LW108" s="372"/>
      <c r="LX108" s="372"/>
      <c r="LY108" s="372"/>
      <c r="LZ108" s="372"/>
      <c r="MA108" s="372"/>
      <c r="MB108" s="372"/>
      <c r="MC108" s="372"/>
      <c r="MD108" s="372"/>
      <c r="ME108" s="372"/>
      <c r="MF108" s="372"/>
      <c r="MG108" s="372"/>
      <c r="MH108" s="372"/>
      <c r="MI108" s="372"/>
      <c r="MJ108" s="372"/>
      <c r="MK108" s="372"/>
      <c r="ML108" s="372"/>
      <c r="MM108" s="372"/>
      <c r="MN108" s="372"/>
      <c r="MO108" s="372"/>
      <c r="MP108" s="372"/>
      <c r="MQ108" s="372"/>
      <c r="MR108" s="372"/>
      <c r="MS108" s="372"/>
      <c r="MT108" s="372"/>
      <c r="MU108" s="372"/>
      <c r="MV108" s="372"/>
      <c r="MW108" s="372"/>
      <c r="MX108" s="372"/>
      <c r="MY108" s="372"/>
      <c r="MZ108" s="372"/>
      <c r="NA108" s="372"/>
      <c r="NB108" s="372"/>
      <c r="NC108" s="372"/>
      <c r="ND108" s="372"/>
      <c r="NE108" s="372"/>
      <c r="NF108" s="372"/>
      <c r="NG108" s="372"/>
      <c r="NH108" s="372"/>
      <c r="NI108" s="372"/>
      <c r="NJ108" s="372"/>
      <c r="NK108" s="372"/>
      <c r="NL108" s="372"/>
      <c r="NM108" s="372"/>
      <c r="NN108" s="372"/>
      <c r="NO108" s="372"/>
      <c r="NP108" s="372"/>
      <c r="NQ108" s="372"/>
      <c r="NR108" s="372"/>
      <c r="NS108" s="372"/>
      <c r="NT108" s="372"/>
      <c r="NU108" s="372"/>
      <c r="NV108" s="372"/>
      <c r="NW108" s="372"/>
      <c r="NX108" s="372"/>
      <c r="NY108" s="372"/>
      <c r="NZ108" s="372"/>
      <c r="OA108" s="372"/>
      <c r="OB108" s="372"/>
      <c r="OC108" s="372"/>
      <c r="OD108" s="372"/>
      <c r="OE108" s="372"/>
      <c r="OF108" s="372"/>
      <c r="OG108" s="372"/>
      <c r="OH108" s="372"/>
      <c r="OI108" s="372"/>
      <c r="OJ108" s="372"/>
      <c r="OK108" s="372"/>
      <c r="OL108" s="372"/>
      <c r="OM108" s="372"/>
      <c r="ON108" s="372"/>
      <c r="OO108" s="372"/>
      <c r="OP108" s="372"/>
      <c r="OQ108" s="372"/>
      <c r="OR108" s="372"/>
      <c r="OS108" s="372"/>
      <c r="OT108" s="372"/>
      <c r="OU108" s="372"/>
      <c r="OV108" s="372"/>
      <c r="OW108" s="372"/>
    </row>
    <row r="109" spans="1:413" s="327" customFormat="1" x14ac:dyDescent="0.3">
      <c r="A109" s="318">
        <v>3212</v>
      </c>
      <c r="B109" s="272" t="s">
        <v>49</v>
      </c>
      <c r="C109" s="273">
        <v>1460</v>
      </c>
      <c r="D109" s="319">
        <v>1068.79</v>
      </c>
      <c r="E109" s="319">
        <v>73.2</v>
      </c>
      <c r="F109" s="326"/>
      <c r="G109" s="326"/>
      <c r="Q109" s="369"/>
      <c r="R109" s="369"/>
      <c r="S109" s="369"/>
      <c r="T109" s="369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I109" s="369"/>
      <c r="AJ109" s="369"/>
      <c r="AK109" s="369"/>
      <c r="AL109" s="369"/>
      <c r="AM109" s="369"/>
      <c r="AN109" s="369"/>
      <c r="AO109" s="369"/>
      <c r="AP109" s="369"/>
      <c r="AQ109" s="369"/>
      <c r="AR109" s="369"/>
      <c r="AS109" s="369"/>
      <c r="AT109" s="369"/>
      <c r="AU109" s="369"/>
      <c r="AV109" s="369"/>
      <c r="AW109" s="369"/>
      <c r="AX109" s="369"/>
      <c r="AY109" s="369"/>
      <c r="AZ109" s="369"/>
      <c r="BA109" s="369"/>
      <c r="BB109" s="369"/>
      <c r="BC109" s="369"/>
      <c r="BD109" s="369"/>
      <c r="BE109" s="369"/>
      <c r="BF109" s="369"/>
      <c r="BG109" s="369"/>
      <c r="BH109" s="369"/>
      <c r="BI109" s="369"/>
      <c r="BJ109" s="369"/>
      <c r="BK109" s="369"/>
      <c r="BL109" s="369"/>
      <c r="BM109" s="369"/>
      <c r="BN109" s="369"/>
      <c r="BO109" s="369"/>
      <c r="BP109" s="369"/>
      <c r="BQ109" s="369"/>
      <c r="BR109" s="369"/>
      <c r="BS109" s="369"/>
      <c r="BT109" s="369"/>
      <c r="BU109" s="369"/>
      <c r="BV109" s="369"/>
      <c r="BW109" s="369"/>
      <c r="BX109" s="369"/>
      <c r="BY109" s="369"/>
      <c r="BZ109" s="369"/>
      <c r="CA109" s="369"/>
      <c r="CB109" s="369"/>
      <c r="CC109" s="369"/>
      <c r="CD109" s="369"/>
      <c r="CE109" s="369"/>
      <c r="CF109" s="369"/>
      <c r="CG109" s="369"/>
      <c r="CH109" s="369"/>
      <c r="CI109" s="369"/>
      <c r="CJ109" s="369"/>
      <c r="CK109" s="369"/>
      <c r="CL109" s="369"/>
      <c r="CM109" s="369"/>
      <c r="CN109" s="369"/>
      <c r="CO109" s="369"/>
      <c r="CP109" s="369"/>
      <c r="CQ109" s="369"/>
      <c r="CR109" s="369"/>
      <c r="CS109" s="369"/>
      <c r="CT109" s="369"/>
      <c r="CU109" s="369"/>
      <c r="CV109" s="369"/>
      <c r="CW109" s="369"/>
      <c r="CX109" s="369"/>
      <c r="CY109" s="369"/>
      <c r="CZ109" s="369"/>
      <c r="DA109" s="369"/>
      <c r="DB109" s="369"/>
      <c r="DC109" s="369"/>
      <c r="DD109" s="369"/>
      <c r="DE109" s="369"/>
      <c r="DF109" s="369"/>
      <c r="DG109" s="369"/>
      <c r="DH109" s="369"/>
      <c r="DI109" s="369"/>
      <c r="DJ109" s="369"/>
      <c r="DK109" s="369"/>
      <c r="DL109" s="369"/>
      <c r="DM109" s="369"/>
      <c r="DN109" s="369"/>
      <c r="DO109" s="369"/>
      <c r="DP109" s="369"/>
      <c r="DQ109" s="369"/>
      <c r="DR109" s="369"/>
      <c r="DS109" s="369"/>
      <c r="DT109" s="369"/>
      <c r="DU109" s="369"/>
      <c r="DV109" s="369"/>
      <c r="DW109" s="369"/>
      <c r="DX109" s="369"/>
      <c r="DY109" s="369"/>
      <c r="DZ109" s="369"/>
      <c r="EA109" s="369"/>
      <c r="EB109" s="369"/>
      <c r="EC109" s="369"/>
      <c r="ED109" s="369"/>
      <c r="EE109" s="369"/>
      <c r="EF109" s="369"/>
      <c r="EG109" s="369"/>
      <c r="EH109" s="369"/>
      <c r="EI109" s="369"/>
      <c r="EJ109" s="369"/>
      <c r="EK109" s="369"/>
      <c r="EL109" s="369"/>
      <c r="EM109" s="369"/>
      <c r="EN109" s="369"/>
      <c r="EO109" s="369"/>
      <c r="EP109" s="369"/>
      <c r="EQ109" s="369"/>
      <c r="ER109" s="369"/>
      <c r="ES109" s="369"/>
      <c r="ET109" s="369"/>
      <c r="EU109" s="369"/>
      <c r="EV109" s="369"/>
      <c r="EW109" s="369"/>
      <c r="EX109" s="369"/>
      <c r="EY109" s="369"/>
      <c r="EZ109" s="369"/>
      <c r="FA109" s="369"/>
      <c r="FB109" s="369"/>
      <c r="FC109" s="369"/>
      <c r="FD109" s="369"/>
      <c r="FE109" s="369"/>
      <c r="FF109" s="369"/>
      <c r="FG109" s="369"/>
      <c r="FH109" s="369"/>
      <c r="FI109" s="369"/>
      <c r="FJ109" s="369"/>
      <c r="FK109" s="369"/>
      <c r="FL109" s="369"/>
      <c r="FM109" s="369"/>
      <c r="FN109" s="369"/>
      <c r="FO109" s="369"/>
      <c r="FP109" s="369"/>
      <c r="FQ109" s="369"/>
      <c r="FR109" s="369"/>
      <c r="FS109" s="369"/>
      <c r="FT109" s="369"/>
      <c r="FU109" s="369"/>
      <c r="FV109" s="369"/>
      <c r="FW109" s="369"/>
      <c r="FX109" s="369"/>
      <c r="FY109" s="369"/>
      <c r="FZ109" s="369"/>
      <c r="GA109" s="369"/>
      <c r="GB109" s="369"/>
      <c r="GC109" s="369"/>
      <c r="GD109" s="369"/>
      <c r="GE109" s="369"/>
      <c r="GF109" s="369"/>
      <c r="GG109" s="369"/>
      <c r="GH109" s="369"/>
      <c r="GI109" s="369"/>
      <c r="GJ109" s="369"/>
      <c r="GK109" s="369"/>
      <c r="GL109" s="369"/>
      <c r="GM109" s="369"/>
      <c r="GN109" s="369"/>
      <c r="GO109" s="369"/>
      <c r="GP109" s="369"/>
      <c r="GQ109" s="369"/>
      <c r="GR109" s="369"/>
      <c r="GS109" s="369"/>
      <c r="GT109" s="369"/>
      <c r="GU109" s="369"/>
      <c r="GV109" s="369"/>
      <c r="GW109" s="369"/>
      <c r="GX109" s="369"/>
      <c r="GY109" s="369"/>
      <c r="GZ109" s="369"/>
      <c r="HA109" s="369"/>
      <c r="HB109" s="369"/>
      <c r="HC109" s="369"/>
      <c r="HD109" s="369"/>
      <c r="HE109" s="369"/>
      <c r="HF109" s="369"/>
      <c r="HG109" s="369"/>
      <c r="HH109" s="369"/>
      <c r="HI109" s="369"/>
      <c r="HJ109" s="369"/>
      <c r="HK109" s="369"/>
      <c r="HL109" s="369"/>
      <c r="HM109" s="369"/>
      <c r="HN109" s="369"/>
      <c r="HO109" s="369"/>
      <c r="HP109" s="369"/>
      <c r="HQ109" s="369"/>
      <c r="HR109" s="369"/>
      <c r="HS109" s="369"/>
      <c r="HT109" s="369"/>
      <c r="HU109" s="369"/>
      <c r="HV109" s="369"/>
      <c r="HW109" s="369"/>
      <c r="HX109" s="369"/>
      <c r="HY109" s="369"/>
      <c r="HZ109" s="369"/>
      <c r="IA109" s="369"/>
      <c r="IB109" s="369"/>
      <c r="IC109" s="369"/>
      <c r="ID109" s="369"/>
      <c r="IE109" s="369"/>
      <c r="IF109" s="369"/>
      <c r="IG109" s="369"/>
      <c r="IH109" s="369"/>
      <c r="II109" s="369"/>
      <c r="IJ109" s="369"/>
      <c r="IK109" s="369"/>
      <c r="IL109" s="369"/>
      <c r="IM109" s="369"/>
      <c r="IN109" s="369"/>
      <c r="IO109" s="369"/>
      <c r="IP109" s="369"/>
      <c r="IQ109" s="369"/>
      <c r="IR109" s="369"/>
      <c r="IS109" s="369"/>
      <c r="IT109" s="369"/>
      <c r="IU109" s="369"/>
      <c r="IV109" s="369"/>
      <c r="IW109" s="369"/>
      <c r="IX109" s="369"/>
      <c r="IY109" s="369"/>
      <c r="IZ109" s="369"/>
      <c r="JA109" s="369"/>
      <c r="JB109" s="369"/>
      <c r="JC109" s="369"/>
      <c r="JD109" s="369"/>
      <c r="JE109" s="369"/>
      <c r="JF109" s="369"/>
      <c r="JG109" s="369"/>
      <c r="JH109" s="369"/>
      <c r="JI109" s="369"/>
      <c r="JJ109" s="369"/>
      <c r="JK109" s="369"/>
      <c r="JL109" s="369"/>
      <c r="JM109" s="369"/>
      <c r="JN109" s="369"/>
      <c r="JO109" s="369"/>
      <c r="JP109" s="369"/>
      <c r="JQ109" s="369"/>
      <c r="JR109" s="369"/>
      <c r="JS109" s="369"/>
      <c r="JT109" s="369"/>
      <c r="JU109" s="369"/>
      <c r="JV109" s="369"/>
      <c r="JW109" s="369"/>
      <c r="JX109" s="369"/>
      <c r="JY109" s="369"/>
      <c r="JZ109" s="369"/>
      <c r="KA109" s="369"/>
      <c r="KB109" s="369"/>
      <c r="KC109" s="369"/>
      <c r="KD109" s="369"/>
      <c r="KE109" s="369"/>
      <c r="KF109" s="369"/>
      <c r="KG109" s="369"/>
      <c r="KH109" s="369"/>
      <c r="KI109" s="369"/>
      <c r="KJ109" s="369"/>
      <c r="KK109" s="369"/>
      <c r="KL109" s="369"/>
      <c r="KM109" s="369"/>
      <c r="KN109" s="369"/>
      <c r="KO109" s="369"/>
      <c r="KP109" s="369"/>
      <c r="KQ109" s="369"/>
      <c r="KR109" s="369"/>
      <c r="KS109" s="369"/>
      <c r="KT109" s="369"/>
      <c r="KU109" s="369"/>
      <c r="KV109" s="369"/>
      <c r="KW109" s="369"/>
      <c r="KX109" s="369"/>
      <c r="KY109" s="369"/>
      <c r="KZ109" s="369"/>
      <c r="LA109" s="369"/>
      <c r="LB109" s="369"/>
      <c r="LC109" s="369"/>
      <c r="LD109" s="369"/>
      <c r="LE109" s="369"/>
      <c r="LF109" s="369"/>
      <c r="LG109" s="369"/>
      <c r="LH109" s="369"/>
      <c r="LI109" s="369"/>
      <c r="LJ109" s="369"/>
      <c r="LK109" s="369"/>
      <c r="LL109" s="369"/>
      <c r="LM109" s="369"/>
      <c r="LN109" s="369"/>
      <c r="LO109" s="369"/>
      <c r="LP109" s="369"/>
      <c r="LQ109" s="369"/>
      <c r="LR109" s="369"/>
      <c r="LS109" s="369"/>
      <c r="LT109" s="369"/>
      <c r="LU109" s="369"/>
      <c r="LV109" s="369"/>
      <c r="LW109" s="369"/>
      <c r="LX109" s="369"/>
      <c r="LY109" s="369"/>
      <c r="LZ109" s="369"/>
      <c r="MA109" s="369"/>
      <c r="MB109" s="369"/>
      <c r="MC109" s="369"/>
      <c r="MD109" s="369"/>
      <c r="ME109" s="369"/>
      <c r="MF109" s="369"/>
      <c r="MG109" s="369"/>
      <c r="MH109" s="369"/>
      <c r="MI109" s="369"/>
      <c r="MJ109" s="369"/>
      <c r="MK109" s="369"/>
      <c r="ML109" s="369"/>
      <c r="MM109" s="369"/>
      <c r="MN109" s="369"/>
      <c r="MO109" s="369"/>
      <c r="MP109" s="369"/>
      <c r="MQ109" s="369"/>
      <c r="MR109" s="369"/>
      <c r="MS109" s="369"/>
      <c r="MT109" s="369"/>
      <c r="MU109" s="369"/>
      <c r="MV109" s="369"/>
      <c r="MW109" s="369"/>
      <c r="MX109" s="369"/>
      <c r="MY109" s="369"/>
      <c r="MZ109" s="369"/>
      <c r="NA109" s="369"/>
      <c r="NB109" s="369"/>
      <c r="NC109" s="369"/>
      <c r="ND109" s="369"/>
      <c r="NE109" s="369"/>
      <c r="NF109" s="369"/>
      <c r="NG109" s="369"/>
      <c r="NH109" s="369"/>
      <c r="NI109" s="369"/>
      <c r="NJ109" s="369"/>
      <c r="NK109" s="369"/>
      <c r="NL109" s="369"/>
      <c r="NM109" s="369"/>
      <c r="NN109" s="369"/>
      <c r="NO109" s="369"/>
      <c r="NP109" s="369"/>
      <c r="NQ109" s="369"/>
      <c r="NR109" s="369"/>
      <c r="NS109" s="369"/>
      <c r="NT109" s="369"/>
      <c r="NU109" s="369"/>
      <c r="NV109" s="369"/>
      <c r="NW109" s="369"/>
      <c r="NX109" s="369"/>
      <c r="NY109" s="369"/>
      <c r="NZ109" s="369"/>
      <c r="OA109" s="369"/>
      <c r="OB109" s="369"/>
      <c r="OC109" s="369"/>
      <c r="OD109" s="369"/>
      <c r="OE109" s="369"/>
      <c r="OF109" s="369"/>
      <c r="OG109" s="369"/>
      <c r="OH109" s="369"/>
      <c r="OI109" s="369"/>
      <c r="OJ109" s="369"/>
      <c r="OK109" s="369"/>
      <c r="OL109" s="369"/>
      <c r="OM109" s="369"/>
      <c r="ON109" s="369"/>
      <c r="OO109" s="369"/>
      <c r="OP109" s="369"/>
      <c r="OQ109" s="369"/>
      <c r="OR109" s="369"/>
      <c r="OS109" s="369"/>
      <c r="OT109" s="369"/>
      <c r="OU109" s="369"/>
      <c r="OV109" s="369"/>
      <c r="OW109" s="369"/>
    </row>
    <row r="110" spans="1:413" s="329" customFormat="1" ht="25.2" customHeight="1" x14ac:dyDescent="0.3">
      <c r="A110" s="399" t="s">
        <v>190</v>
      </c>
      <c r="B110" s="275" t="s">
        <v>191</v>
      </c>
      <c r="C110" s="398">
        <v>2468</v>
      </c>
      <c r="D110" s="277">
        <v>0</v>
      </c>
      <c r="E110" s="277">
        <v>0</v>
      </c>
      <c r="F110" s="368"/>
      <c r="G110" s="368"/>
      <c r="H110" s="369"/>
      <c r="I110" s="369"/>
      <c r="J110" s="369"/>
      <c r="K110" s="369"/>
      <c r="L110" s="369"/>
      <c r="M110" s="369"/>
      <c r="N110" s="369"/>
      <c r="O110" s="369"/>
      <c r="P110" s="369"/>
      <c r="Q110" s="369"/>
      <c r="R110" s="369"/>
      <c r="S110" s="369"/>
      <c r="T110" s="369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I110" s="369"/>
      <c r="AJ110" s="369"/>
      <c r="AK110" s="369"/>
      <c r="AL110" s="369"/>
      <c r="AM110" s="369"/>
      <c r="AN110" s="369"/>
      <c r="AO110" s="369"/>
      <c r="AP110" s="369"/>
      <c r="AQ110" s="369"/>
      <c r="AR110" s="369"/>
      <c r="AS110" s="369"/>
      <c r="AT110" s="369"/>
      <c r="AU110" s="369"/>
      <c r="AV110" s="369"/>
      <c r="AW110" s="369"/>
      <c r="AX110" s="369"/>
      <c r="AY110" s="369"/>
      <c r="AZ110" s="369"/>
      <c r="BA110" s="369"/>
      <c r="BB110" s="369"/>
      <c r="BC110" s="369"/>
      <c r="BD110" s="369"/>
      <c r="BE110" s="369"/>
      <c r="BF110" s="369"/>
      <c r="BG110" s="369"/>
      <c r="BH110" s="369"/>
      <c r="BI110" s="369"/>
      <c r="BJ110" s="369"/>
      <c r="BK110" s="369"/>
      <c r="BL110" s="369"/>
      <c r="BM110" s="369"/>
      <c r="BN110" s="369"/>
      <c r="BO110" s="369"/>
      <c r="BP110" s="369"/>
      <c r="BQ110" s="369"/>
      <c r="BR110" s="369"/>
      <c r="BS110" s="369"/>
      <c r="BT110" s="369"/>
      <c r="BU110" s="369"/>
      <c r="BV110" s="369"/>
      <c r="BW110" s="369"/>
      <c r="BX110" s="369"/>
      <c r="BY110" s="369"/>
      <c r="BZ110" s="369"/>
      <c r="CA110" s="369"/>
      <c r="CB110" s="369"/>
      <c r="CC110" s="369"/>
      <c r="CD110" s="369"/>
      <c r="CE110" s="369"/>
      <c r="CF110" s="369"/>
      <c r="CG110" s="369"/>
      <c r="CH110" s="369"/>
      <c r="CI110" s="369"/>
      <c r="CJ110" s="369"/>
      <c r="CK110" s="369"/>
      <c r="CL110" s="369"/>
      <c r="CM110" s="369"/>
      <c r="CN110" s="369"/>
      <c r="CO110" s="369"/>
      <c r="CP110" s="369"/>
      <c r="CQ110" s="369"/>
      <c r="CR110" s="369"/>
      <c r="CS110" s="369"/>
      <c r="CT110" s="369"/>
      <c r="CU110" s="369"/>
      <c r="CV110" s="369"/>
      <c r="CW110" s="369"/>
      <c r="CX110" s="369"/>
      <c r="CY110" s="369"/>
      <c r="CZ110" s="369"/>
      <c r="DA110" s="369"/>
      <c r="DB110" s="369"/>
      <c r="DC110" s="369"/>
      <c r="DD110" s="369"/>
      <c r="DE110" s="369"/>
      <c r="DF110" s="369"/>
      <c r="DG110" s="369"/>
      <c r="DH110" s="369"/>
      <c r="DI110" s="369"/>
      <c r="DJ110" s="369"/>
      <c r="DK110" s="369"/>
      <c r="DL110" s="369"/>
      <c r="DM110" s="369"/>
      <c r="DN110" s="369"/>
      <c r="DO110" s="369"/>
      <c r="DP110" s="369"/>
      <c r="DQ110" s="369"/>
      <c r="DR110" s="369"/>
      <c r="DS110" s="369"/>
      <c r="DT110" s="369"/>
      <c r="DU110" s="369"/>
      <c r="DV110" s="369"/>
      <c r="DW110" s="369"/>
      <c r="DX110" s="369"/>
      <c r="DY110" s="369"/>
      <c r="DZ110" s="369"/>
      <c r="EA110" s="369"/>
      <c r="EB110" s="369"/>
      <c r="EC110" s="369"/>
      <c r="ED110" s="369"/>
      <c r="EE110" s="369"/>
      <c r="EF110" s="369"/>
      <c r="EG110" s="369"/>
      <c r="EH110" s="369"/>
      <c r="EI110" s="369"/>
      <c r="EJ110" s="369"/>
      <c r="EK110" s="369"/>
      <c r="EL110" s="369"/>
      <c r="EM110" s="369"/>
      <c r="EN110" s="369"/>
      <c r="EO110" s="369"/>
      <c r="EP110" s="369"/>
      <c r="EQ110" s="369"/>
      <c r="ER110" s="369"/>
      <c r="ES110" s="369"/>
      <c r="ET110" s="369"/>
      <c r="EU110" s="369"/>
      <c r="EV110" s="369"/>
      <c r="EW110" s="369"/>
      <c r="EX110" s="369"/>
      <c r="EY110" s="369"/>
      <c r="EZ110" s="369"/>
      <c r="FA110" s="369"/>
      <c r="FB110" s="369"/>
      <c r="FC110" s="369"/>
      <c r="FD110" s="369"/>
      <c r="FE110" s="369"/>
      <c r="FF110" s="369"/>
      <c r="FG110" s="369"/>
      <c r="FH110" s="369"/>
      <c r="FI110" s="369"/>
      <c r="FJ110" s="369"/>
      <c r="FK110" s="369"/>
      <c r="FL110" s="369"/>
      <c r="FM110" s="369"/>
      <c r="FN110" s="369"/>
      <c r="FO110" s="369"/>
      <c r="FP110" s="369"/>
      <c r="FQ110" s="369"/>
      <c r="FR110" s="369"/>
      <c r="FS110" s="369"/>
      <c r="FT110" s="369"/>
      <c r="FU110" s="369"/>
      <c r="FV110" s="369"/>
      <c r="FW110" s="369"/>
      <c r="FX110" s="369"/>
      <c r="FY110" s="369"/>
      <c r="FZ110" s="369"/>
      <c r="GA110" s="369"/>
      <c r="GB110" s="369"/>
      <c r="GC110" s="369"/>
      <c r="GD110" s="369"/>
      <c r="GE110" s="369"/>
      <c r="GF110" s="369"/>
      <c r="GG110" s="369"/>
      <c r="GH110" s="369"/>
      <c r="GI110" s="369"/>
      <c r="GJ110" s="369"/>
      <c r="GK110" s="369"/>
      <c r="GL110" s="369"/>
      <c r="GM110" s="369"/>
      <c r="GN110" s="369"/>
      <c r="GO110" s="369"/>
      <c r="GP110" s="369"/>
      <c r="GQ110" s="369"/>
      <c r="GR110" s="369"/>
      <c r="GS110" s="369"/>
      <c r="GT110" s="369"/>
      <c r="GU110" s="369"/>
      <c r="GV110" s="369"/>
      <c r="GW110" s="369"/>
      <c r="GX110" s="369"/>
      <c r="GY110" s="369"/>
      <c r="GZ110" s="369"/>
      <c r="HA110" s="369"/>
      <c r="HB110" s="369"/>
      <c r="HC110" s="369"/>
      <c r="HD110" s="369"/>
      <c r="HE110" s="369"/>
      <c r="HF110" s="369"/>
      <c r="HG110" s="369"/>
      <c r="HH110" s="369"/>
      <c r="HI110" s="369"/>
      <c r="HJ110" s="369"/>
      <c r="HK110" s="369"/>
      <c r="HL110" s="369"/>
      <c r="HM110" s="369"/>
      <c r="HN110" s="369"/>
      <c r="HO110" s="369"/>
      <c r="HP110" s="369"/>
      <c r="HQ110" s="369"/>
      <c r="HR110" s="369"/>
      <c r="HS110" s="369"/>
      <c r="HT110" s="369"/>
      <c r="HU110" s="369"/>
      <c r="HV110" s="369"/>
      <c r="HW110" s="369"/>
      <c r="HX110" s="369"/>
      <c r="HY110" s="369"/>
      <c r="HZ110" s="369"/>
      <c r="IA110" s="369"/>
      <c r="IB110" s="369"/>
      <c r="IC110" s="369"/>
      <c r="ID110" s="369"/>
      <c r="IE110" s="369"/>
      <c r="IF110" s="369"/>
      <c r="IG110" s="369"/>
      <c r="IH110" s="369"/>
      <c r="II110" s="369"/>
      <c r="IJ110" s="369"/>
      <c r="IK110" s="369"/>
      <c r="IL110" s="369"/>
      <c r="IM110" s="369"/>
      <c r="IN110" s="369"/>
      <c r="IO110" s="369"/>
      <c r="IP110" s="369"/>
      <c r="IQ110" s="369"/>
      <c r="IR110" s="369"/>
      <c r="IS110" s="369"/>
      <c r="IT110" s="369"/>
      <c r="IU110" s="369"/>
      <c r="IV110" s="369"/>
      <c r="IW110" s="369"/>
      <c r="IX110" s="369"/>
      <c r="IY110" s="369"/>
      <c r="IZ110" s="369"/>
      <c r="JA110" s="369"/>
      <c r="JB110" s="369"/>
      <c r="JC110" s="369"/>
      <c r="JD110" s="369"/>
      <c r="JE110" s="369"/>
      <c r="JF110" s="369"/>
      <c r="JG110" s="369"/>
      <c r="JH110" s="369"/>
      <c r="JI110" s="369"/>
      <c r="JJ110" s="369"/>
      <c r="JK110" s="369"/>
      <c r="JL110" s="369"/>
      <c r="JM110" s="369"/>
      <c r="JN110" s="369"/>
      <c r="JO110" s="369"/>
      <c r="JP110" s="369"/>
      <c r="JQ110" s="369"/>
      <c r="JR110" s="369"/>
      <c r="JS110" s="369"/>
      <c r="JT110" s="369"/>
      <c r="JU110" s="369"/>
      <c r="JV110" s="369"/>
      <c r="JW110" s="369"/>
      <c r="JX110" s="369"/>
      <c r="JY110" s="369"/>
      <c r="JZ110" s="369"/>
      <c r="KA110" s="369"/>
      <c r="KB110" s="369"/>
      <c r="KC110" s="369"/>
      <c r="KD110" s="369"/>
      <c r="KE110" s="369"/>
      <c r="KF110" s="369"/>
      <c r="KG110" s="369"/>
      <c r="KH110" s="369"/>
      <c r="KI110" s="369"/>
      <c r="KJ110" s="369"/>
      <c r="KK110" s="369"/>
      <c r="KL110" s="369"/>
      <c r="KM110" s="369"/>
      <c r="KN110" s="369"/>
      <c r="KO110" s="369"/>
      <c r="KP110" s="369"/>
      <c r="KQ110" s="369"/>
      <c r="KR110" s="369"/>
      <c r="KS110" s="369"/>
      <c r="KT110" s="369"/>
      <c r="KU110" s="369"/>
      <c r="KV110" s="369"/>
      <c r="KW110" s="369"/>
      <c r="KX110" s="369"/>
      <c r="KY110" s="369"/>
      <c r="KZ110" s="369"/>
      <c r="LA110" s="369"/>
      <c r="LB110" s="369"/>
      <c r="LC110" s="369"/>
      <c r="LD110" s="369"/>
      <c r="LE110" s="369"/>
      <c r="LF110" s="369"/>
      <c r="LG110" s="369"/>
      <c r="LH110" s="369"/>
      <c r="LI110" s="369"/>
      <c r="LJ110" s="369"/>
      <c r="LK110" s="369"/>
      <c r="LL110" s="369"/>
      <c r="LM110" s="369"/>
      <c r="LN110" s="369"/>
      <c r="LO110" s="369"/>
      <c r="LP110" s="369"/>
      <c r="LQ110" s="369"/>
      <c r="LR110" s="369"/>
      <c r="LS110" s="369"/>
      <c r="LT110" s="369"/>
      <c r="LU110" s="369"/>
      <c r="LV110" s="369"/>
      <c r="LW110" s="369"/>
      <c r="LX110" s="369"/>
      <c r="LY110" s="369"/>
      <c r="LZ110" s="369"/>
      <c r="MA110" s="369"/>
      <c r="MB110" s="369"/>
      <c r="MC110" s="369"/>
      <c r="MD110" s="369"/>
      <c r="ME110" s="369"/>
      <c r="MF110" s="369"/>
      <c r="MG110" s="369"/>
      <c r="MH110" s="369"/>
      <c r="MI110" s="369"/>
      <c r="MJ110" s="369"/>
      <c r="MK110" s="369"/>
      <c r="ML110" s="369"/>
      <c r="MM110" s="369"/>
      <c r="MN110" s="369"/>
      <c r="MO110" s="369"/>
      <c r="MP110" s="369"/>
      <c r="MQ110" s="369"/>
      <c r="MR110" s="369"/>
      <c r="MS110" s="369"/>
      <c r="MT110" s="369"/>
      <c r="MU110" s="369"/>
      <c r="MV110" s="369"/>
      <c r="MW110" s="369"/>
      <c r="MX110" s="369"/>
      <c r="MY110" s="369"/>
      <c r="MZ110" s="369"/>
      <c r="NA110" s="369"/>
      <c r="NB110" s="369"/>
      <c r="NC110" s="369"/>
      <c r="ND110" s="369"/>
      <c r="NE110" s="369"/>
      <c r="NF110" s="369"/>
      <c r="NG110" s="369"/>
      <c r="NH110" s="369"/>
      <c r="NI110" s="369"/>
      <c r="NJ110" s="369"/>
      <c r="NK110" s="369"/>
      <c r="NL110" s="369"/>
      <c r="NM110" s="369"/>
      <c r="NN110" s="369"/>
      <c r="NO110" s="369"/>
      <c r="NP110" s="369"/>
      <c r="NQ110" s="369"/>
      <c r="NR110" s="369"/>
      <c r="NS110" s="369"/>
      <c r="NT110" s="369"/>
      <c r="NU110" s="369"/>
      <c r="NV110" s="369"/>
      <c r="NW110" s="369"/>
      <c r="NX110" s="369"/>
      <c r="NY110" s="369"/>
      <c r="NZ110" s="369"/>
      <c r="OA110" s="369"/>
      <c r="OB110" s="369"/>
      <c r="OC110" s="369"/>
      <c r="OD110" s="369"/>
      <c r="OE110" s="369"/>
      <c r="OF110" s="369"/>
      <c r="OG110" s="369"/>
      <c r="OH110" s="369"/>
      <c r="OI110" s="369"/>
      <c r="OJ110" s="369"/>
      <c r="OK110" s="369"/>
      <c r="OL110" s="369"/>
      <c r="OM110" s="369"/>
      <c r="ON110" s="369"/>
      <c r="OO110" s="369"/>
      <c r="OP110" s="369"/>
      <c r="OQ110" s="369"/>
      <c r="OR110" s="369"/>
      <c r="OS110" s="369"/>
      <c r="OT110" s="369"/>
      <c r="OU110" s="369"/>
      <c r="OV110" s="369"/>
      <c r="OW110" s="369"/>
    </row>
    <row r="111" spans="1:413" s="311" customFormat="1" ht="14.4" customHeight="1" x14ac:dyDescent="0.3">
      <c r="A111" s="312">
        <v>15</v>
      </c>
      <c r="B111" s="309" t="s">
        <v>184</v>
      </c>
      <c r="C111" s="310">
        <v>2468</v>
      </c>
      <c r="D111" s="280">
        <v>0</v>
      </c>
      <c r="E111" s="280">
        <v>0</v>
      </c>
      <c r="F111" s="370"/>
      <c r="G111" s="370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1"/>
      <c r="BA111" s="371"/>
      <c r="BB111" s="371"/>
      <c r="BC111" s="371"/>
      <c r="BD111" s="371"/>
      <c r="BE111" s="371"/>
      <c r="BF111" s="371"/>
      <c r="BG111" s="371"/>
      <c r="BH111" s="371"/>
      <c r="BI111" s="371"/>
      <c r="BJ111" s="371"/>
      <c r="BK111" s="371"/>
      <c r="BL111" s="371"/>
      <c r="BM111" s="371"/>
      <c r="BN111" s="371"/>
      <c r="BO111" s="371"/>
      <c r="BP111" s="371"/>
      <c r="BQ111" s="371"/>
      <c r="BR111" s="371"/>
      <c r="BS111" s="371"/>
      <c r="BT111" s="371"/>
      <c r="BU111" s="371"/>
      <c r="BV111" s="371"/>
      <c r="BW111" s="371"/>
      <c r="BX111" s="371"/>
      <c r="BY111" s="371"/>
      <c r="BZ111" s="371"/>
      <c r="CA111" s="371"/>
      <c r="CB111" s="371"/>
      <c r="CC111" s="371"/>
      <c r="CD111" s="371"/>
      <c r="CE111" s="371"/>
      <c r="CF111" s="371"/>
      <c r="CG111" s="371"/>
      <c r="CH111" s="371"/>
      <c r="CI111" s="371"/>
      <c r="CJ111" s="371"/>
      <c r="CK111" s="371"/>
      <c r="CL111" s="371"/>
      <c r="CM111" s="371"/>
      <c r="CN111" s="371"/>
      <c r="CO111" s="371"/>
      <c r="CP111" s="371"/>
      <c r="CQ111" s="371"/>
      <c r="CR111" s="371"/>
      <c r="CS111" s="371"/>
      <c r="CT111" s="371"/>
      <c r="CU111" s="371"/>
      <c r="CV111" s="371"/>
      <c r="CW111" s="371"/>
      <c r="CX111" s="371"/>
      <c r="CY111" s="371"/>
      <c r="CZ111" s="371"/>
      <c r="DA111" s="371"/>
      <c r="DB111" s="371"/>
      <c r="DC111" s="371"/>
      <c r="DD111" s="371"/>
      <c r="DE111" s="371"/>
      <c r="DF111" s="371"/>
      <c r="DG111" s="371"/>
      <c r="DH111" s="371"/>
      <c r="DI111" s="371"/>
      <c r="DJ111" s="371"/>
      <c r="DK111" s="371"/>
      <c r="DL111" s="371"/>
      <c r="DM111" s="371"/>
      <c r="DN111" s="371"/>
      <c r="DO111" s="371"/>
      <c r="DP111" s="371"/>
      <c r="DQ111" s="371"/>
      <c r="DR111" s="371"/>
      <c r="DS111" s="371"/>
      <c r="DT111" s="371"/>
      <c r="DU111" s="371"/>
      <c r="DV111" s="371"/>
      <c r="DW111" s="371"/>
      <c r="DX111" s="371"/>
      <c r="DY111" s="371"/>
      <c r="DZ111" s="371"/>
      <c r="EA111" s="371"/>
      <c r="EB111" s="371"/>
      <c r="EC111" s="371"/>
      <c r="ED111" s="371"/>
      <c r="EE111" s="371"/>
      <c r="EF111" s="371"/>
      <c r="EG111" s="371"/>
      <c r="EH111" s="371"/>
      <c r="EI111" s="371"/>
      <c r="EJ111" s="371"/>
      <c r="EK111" s="371"/>
      <c r="EL111" s="371"/>
      <c r="EM111" s="371"/>
      <c r="EN111" s="371"/>
      <c r="EO111" s="371"/>
      <c r="EP111" s="371"/>
      <c r="EQ111" s="371"/>
      <c r="ER111" s="371"/>
      <c r="ES111" s="371"/>
      <c r="ET111" s="371"/>
      <c r="EU111" s="371"/>
      <c r="EV111" s="371"/>
      <c r="EW111" s="371"/>
      <c r="EX111" s="371"/>
      <c r="EY111" s="371"/>
      <c r="EZ111" s="371"/>
      <c r="FA111" s="371"/>
      <c r="FB111" s="371"/>
      <c r="FC111" s="371"/>
      <c r="FD111" s="371"/>
      <c r="FE111" s="371"/>
      <c r="FF111" s="371"/>
      <c r="FG111" s="371"/>
      <c r="FH111" s="371"/>
      <c r="FI111" s="371"/>
      <c r="FJ111" s="371"/>
      <c r="FK111" s="371"/>
      <c r="FL111" s="371"/>
      <c r="FM111" s="371"/>
      <c r="FN111" s="371"/>
      <c r="FO111" s="371"/>
      <c r="FP111" s="371"/>
      <c r="FQ111" s="371"/>
      <c r="FR111" s="371"/>
      <c r="FS111" s="371"/>
      <c r="FT111" s="371"/>
      <c r="FU111" s="371"/>
      <c r="FV111" s="371"/>
      <c r="FW111" s="371"/>
      <c r="FX111" s="371"/>
      <c r="FY111" s="371"/>
      <c r="FZ111" s="371"/>
      <c r="GA111" s="371"/>
      <c r="GB111" s="371"/>
      <c r="GC111" s="371"/>
      <c r="GD111" s="371"/>
      <c r="GE111" s="371"/>
      <c r="GF111" s="371"/>
      <c r="GG111" s="371"/>
      <c r="GH111" s="371"/>
      <c r="GI111" s="371"/>
      <c r="GJ111" s="371"/>
      <c r="GK111" s="371"/>
      <c r="GL111" s="371"/>
      <c r="GM111" s="371"/>
      <c r="GN111" s="371"/>
      <c r="GO111" s="371"/>
      <c r="GP111" s="371"/>
      <c r="GQ111" s="371"/>
      <c r="GR111" s="371"/>
      <c r="GS111" s="371"/>
      <c r="GT111" s="371"/>
      <c r="GU111" s="371"/>
      <c r="GV111" s="371"/>
      <c r="GW111" s="371"/>
      <c r="GX111" s="371"/>
      <c r="GY111" s="371"/>
      <c r="GZ111" s="371"/>
      <c r="HA111" s="371"/>
      <c r="HB111" s="371"/>
      <c r="HC111" s="371"/>
      <c r="HD111" s="371"/>
      <c r="HE111" s="371"/>
      <c r="HF111" s="371"/>
      <c r="HG111" s="371"/>
      <c r="HH111" s="371"/>
      <c r="HI111" s="371"/>
      <c r="HJ111" s="371"/>
      <c r="HK111" s="371"/>
      <c r="HL111" s="371"/>
      <c r="HM111" s="371"/>
      <c r="HN111" s="371"/>
      <c r="HO111" s="371"/>
      <c r="HP111" s="371"/>
      <c r="HQ111" s="371"/>
      <c r="HR111" s="371"/>
      <c r="HS111" s="371"/>
      <c r="HT111" s="371"/>
      <c r="HU111" s="371"/>
      <c r="HV111" s="371"/>
      <c r="HW111" s="371"/>
      <c r="HX111" s="371"/>
      <c r="HY111" s="371"/>
      <c r="HZ111" s="371"/>
      <c r="IA111" s="371"/>
      <c r="IB111" s="371"/>
      <c r="IC111" s="371"/>
      <c r="ID111" s="371"/>
      <c r="IE111" s="371"/>
      <c r="IF111" s="371"/>
      <c r="IG111" s="371"/>
      <c r="IH111" s="371"/>
      <c r="II111" s="371"/>
      <c r="IJ111" s="371"/>
      <c r="IK111" s="371"/>
      <c r="IL111" s="371"/>
      <c r="IM111" s="371"/>
      <c r="IN111" s="371"/>
      <c r="IO111" s="371"/>
      <c r="IP111" s="371"/>
      <c r="IQ111" s="371"/>
      <c r="IR111" s="371"/>
      <c r="IS111" s="371"/>
      <c r="IT111" s="371"/>
      <c r="IU111" s="371"/>
      <c r="IV111" s="371"/>
      <c r="IW111" s="371"/>
      <c r="IX111" s="371"/>
      <c r="IY111" s="371"/>
      <c r="IZ111" s="371"/>
      <c r="JA111" s="371"/>
      <c r="JB111" s="371"/>
      <c r="JC111" s="371"/>
      <c r="JD111" s="371"/>
      <c r="JE111" s="371"/>
      <c r="JF111" s="371"/>
      <c r="JG111" s="371"/>
      <c r="JH111" s="371"/>
      <c r="JI111" s="371"/>
      <c r="JJ111" s="371"/>
      <c r="JK111" s="371"/>
      <c r="JL111" s="371"/>
      <c r="JM111" s="371"/>
      <c r="JN111" s="371"/>
      <c r="JO111" s="371"/>
      <c r="JP111" s="371"/>
      <c r="JQ111" s="371"/>
      <c r="JR111" s="371"/>
      <c r="JS111" s="371"/>
      <c r="JT111" s="371"/>
      <c r="JU111" s="371"/>
      <c r="JV111" s="371"/>
      <c r="JW111" s="371"/>
      <c r="JX111" s="371"/>
      <c r="JY111" s="371"/>
      <c r="JZ111" s="371"/>
      <c r="KA111" s="371"/>
      <c r="KB111" s="371"/>
      <c r="KC111" s="371"/>
      <c r="KD111" s="371"/>
      <c r="KE111" s="371"/>
      <c r="KF111" s="371"/>
      <c r="KG111" s="371"/>
      <c r="KH111" s="371"/>
      <c r="KI111" s="371"/>
      <c r="KJ111" s="371"/>
      <c r="KK111" s="371"/>
      <c r="KL111" s="371"/>
      <c r="KM111" s="371"/>
      <c r="KN111" s="371"/>
      <c r="KO111" s="371"/>
      <c r="KP111" s="371"/>
      <c r="KQ111" s="371"/>
      <c r="KR111" s="371"/>
      <c r="KS111" s="371"/>
      <c r="KT111" s="371"/>
      <c r="KU111" s="371"/>
      <c r="KV111" s="371"/>
      <c r="KW111" s="371"/>
      <c r="KX111" s="371"/>
      <c r="KY111" s="371"/>
      <c r="KZ111" s="371"/>
      <c r="LA111" s="371"/>
      <c r="LB111" s="371"/>
      <c r="LC111" s="371"/>
      <c r="LD111" s="371"/>
      <c r="LE111" s="371"/>
      <c r="LF111" s="371"/>
      <c r="LG111" s="371"/>
      <c r="LH111" s="371"/>
      <c r="LI111" s="371"/>
      <c r="LJ111" s="371"/>
      <c r="LK111" s="371"/>
      <c r="LL111" s="371"/>
      <c r="LM111" s="371"/>
      <c r="LN111" s="371"/>
      <c r="LO111" s="371"/>
      <c r="LP111" s="371"/>
      <c r="LQ111" s="371"/>
      <c r="LR111" s="371"/>
      <c r="LS111" s="371"/>
      <c r="LT111" s="371"/>
      <c r="LU111" s="371"/>
      <c r="LV111" s="371"/>
      <c r="LW111" s="371"/>
      <c r="LX111" s="371"/>
      <c r="LY111" s="371"/>
      <c r="LZ111" s="371"/>
      <c r="MA111" s="371"/>
      <c r="MB111" s="371"/>
      <c r="MC111" s="371"/>
      <c r="MD111" s="371"/>
      <c r="ME111" s="371"/>
      <c r="MF111" s="371"/>
      <c r="MG111" s="371"/>
      <c r="MH111" s="371"/>
      <c r="MI111" s="371"/>
      <c r="MJ111" s="371"/>
      <c r="MK111" s="371"/>
      <c r="ML111" s="371"/>
      <c r="MM111" s="371"/>
      <c r="MN111" s="371"/>
      <c r="MO111" s="371"/>
      <c r="MP111" s="371"/>
      <c r="MQ111" s="371"/>
      <c r="MR111" s="371"/>
      <c r="MS111" s="371"/>
      <c r="MT111" s="371"/>
      <c r="MU111" s="371"/>
      <c r="MV111" s="371"/>
      <c r="MW111" s="371"/>
      <c r="MX111" s="371"/>
      <c r="MY111" s="371"/>
      <c r="MZ111" s="371"/>
      <c r="NA111" s="371"/>
      <c r="NB111" s="371"/>
      <c r="NC111" s="371"/>
      <c r="ND111" s="371"/>
      <c r="NE111" s="371"/>
      <c r="NF111" s="371"/>
      <c r="NG111" s="371"/>
      <c r="NH111" s="371"/>
      <c r="NI111" s="371"/>
      <c r="NJ111" s="371"/>
      <c r="NK111" s="371"/>
      <c r="NL111" s="371"/>
      <c r="NM111" s="371"/>
      <c r="NN111" s="371"/>
      <c r="NO111" s="371"/>
      <c r="NP111" s="371"/>
      <c r="NQ111" s="371"/>
      <c r="NR111" s="371"/>
      <c r="NS111" s="371"/>
      <c r="NT111" s="371"/>
      <c r="NU111" s="371"/>
      <c r="NV111" s="371"/>
      <c r="NW111" s="371"/>
      <c r="NX111" s="371"/>
      <c r="NY111" s="371"/>
      <c r="NZ111" s="371"/>
      <c r="OA111" s="371"/>
      <c r="OB111" s="371"/>
      <c r="OC111" s="371"/>
      <c r="OD111" s="371"/>
      <c r="OE111" s="371"/>
      <c r="OF111" s="371"/>
      <c r="OG111" s="371"/>
      <c r="OH111" s="371"/>
      <c r="OI111" s="371"/>
      <c r="OJ111" s="371"/>
      <c r="OK111" s="371"/>
      <c r="OL111" s="371"/>
      <c r="OM111" s="371"/>
      <c r="ON111" s="371"/>
      <c r="OO111" s="371"/>
      <c r="OP111" s="371"/>
      <c r="OQ111" s="371"/>
      <c r="OR111" s="371"/>
      <c r="OS111" s="371"/>
      <c r="OT111" s="371"/>
      <c r="OU111" s="371"/>
      <c r="OV111" s="371"/>
      <c r="OW111" s="371"/>
    </row>
    <row r="112" spans="1:413" s="327" customFormat="1" x14ac:dyDescent="0.3">
      <c r="A112" s="317">
        <v>3</v>
      </c>
      <c r="B112" s="133" t="s">
        <v>31</v>
      </c>
      <c r="C112" s="306">
        <v>2468</v>
      </c>
      <c r="D112" s="307">
        <v>0</v>
      </c>
      <c r="E112" s="307">
        <v>0</v>
      </c>
      <c r="F112" s="326"/>
      <c r="G112" s="326"/>
      <c r="Q112" s="369"/>
      <c r="R112" s="369"/>
      <c r="S112" s="369"/>
      <c r="T112" s="369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I112" s="369"/>
      <c r="AJ112" s="369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9"/>
      <c r="AW112" s="369"/>
      <c r="AX112" s="369"/>
      <c r="AY112" s="369"/>
      <c r="AZ112" s="369"/>
      <c r="BA112" s="369"/>
      <c r="BB112" s="369"/>
      <c r="BC112" s="369"/>
      <c r="BD112" s="369"/>
      <c r="BE112" s="369"/>
      <c r="BF112" s="369"/>
      <c r="BG112" s="369"/>
      <c r="BH112" s="369"/>
      <c r="BI112" s="369"/>
      <c r="BJ112" s="369"/>
      <c r="BK112" s="369"/>
      <c r="BL112" s="369"/>
      <c r="BM112" s="369"/>
      <c r="BN112" s="369"/>
      <c r="BO112" s="369"/>
      <c r="BP112" s="369"/>
      <c r="BQ112" s="369"/>
      <c r="BR112" s="369"/>
      <c r="BS112" s="369"/>
      <c r="BT112" s="369"/>
      <c r="BU112" s="369"/>
      <c r="BV112" s="369"/>
      <c r="BW112" s="369"/>
      <c r="BX112" s="369"/>
      <c r="BY112" s="369"/>
      <c r="BZ112" s="369"/>
      <c r="CA112" s="369"/>
      <c r="CB112" s="369"/>
      <c r="CC112" s="369"/>
      <c r="CD112" s="369"/>
      <c r="CE112" s="369"/>
      <c r="CF112" s="369"/>
      <c r="CG112" s="369"/>
      <c r="CH112" s="369"/>
      <c r="CI112" s="369"/>
      <c r="CJ112" s="369"/>
      <c r="CK112" s="369"/>
      <c r="CL112" s="369"/>
      <c r="CM112" s="369"/>
      <c r="CN112" s="369"/>
      <c r="CO112" s="369"/>
      <c r="CP112" s="369"/>
      <c r="CQ112" s="369"/>
      <c r="CR112" s="369"/>
      <c r="CS112" s="369"/>
      <c r="CT112" s="369"/>
      <c r="CU112" s="369"/>
      <c r="CV112" s="369"/>
      <c r="CW112" s="369"/>
      <c r="CX112" s="369"/>
      <c r="CY112" s="369"/>
      <c r="CZ112" s="369"/>
      <c r="DA112" s="369"/>
      <c r="DB112" s="369"/>
      <c r="DC112" s="369"/>
      <c r="DD112" s="369"/>
      <c r="DE112" s="369"/>
      <c r="DF112" s="369"/>
      <c r="DG112" s="369"/>
      <c r="DH112" s="369"/>
      <c r="DI112" s="369"/>
      <c r="DJ112" s="369"/>
      <c r="DK112" s="369"/>
      <c r="DL112" s="369"/>
      <c r="DM112" s="369"/>
      <c r="DN112" s="369"/>
      <c r="DO112" s="369"/>
      <c r="DP112" s="369"/>
      <c r="DQ112" s="369"/>
      <c r="DR112" s="369"/>
      <c r="DS112" s="369"/>
      <c r="DT112" s="369"/>
      <c r="DU112" s="369"/>
      <c r="DV112" s="369"/>
      <c r="DW112" s="369"/>
      <c r="DX112" s="369"/>
      <c r="DY112" s="369"/>
      <c r="DZ112" s="369"/>
      <c r="EA112" s="369"/>
      <c r="EB112" s="369"/>
      <c r="EC112" s="369"/>
      <c r="ED112" s="369"/>
      <c r="EE112" s="369"/>
      <c r="EF112" s="369"/>
      <c r="EG112" s="369"/>
      <c r="EH112" s="369"/>
      <c r="EI112" s="369"/>
      <c r="EJ112" s="369"/>
      <c r="EK112" s="369"/>
      <c r="EL112" s="369"/>
      <c r="EM112" s="369"/>
      <c r="EN112" s="369"/>
      <c r="EO112" s="369"/>
      <c r="EP112" s="369"/>
      <c r="EQ112" s="369"/>
      <c r="ER112" s="369"/>
      <c r="ES112" s="369"/>
      <c r="ET112" s="369"/>
      <c r="EU112" s="369"/>
      <c r="EV112" s="369"/>
      <c r="EW112" s="369"/>
      <c r="EX112" s="369"/>
      <c r="EY112" s="369"/>
      <c r="EZ112" s="369"/>
      <c r="FA112" s="369"/>
      <c r="FB112" s="369"/>
      <c r="FC112" s="369"/>
      <c r="FD112" s="369"/>
      <c r="FE112" s="369"/>
      <c r="FF112" s="369"/>
      <c r="FG112" s="369"/>
      <c r="FH112" s="369"/>
      <c r="FI112" s="369"/>
      <c r="FJ112" s="369"/>
      <c r="FK112" s="369"/>
      <c r="FL112" s="369"/>
      <c r="FM112" s="369"/>
      <c r="FN112" s="369"/>
      <c r="FO112" s="369"/>
      <c r="FP112" s="369"/>
      <c r="FQ112" s="369"/>
      <c r="FR112" s="369"/>
      <c r="FS112" s="369"/>
      <c r="FT112" s="369"/>
      <c r="FU112" s="369"/>
      <c r="FV112" s="369"/>
      <c r="FW112" s="369"/>
      <c r="FX112" s="369"/>
      <c r="FY112" s="369"/>
      <c r="FZ112" s="369"/>
      <c r="GA112" s="369"/>
      <c r="GB112" s="369"/>
      <c r="GC112" s="369"/>
      <c r="GD112" s="369"/>
      <c r="GE112" s="369"/>
      <c r="GF112" s="369"/>
      <c r="GG112" s="369"/>
      <c r="GH112" s="369"/>
      <c r="GI112" s="369"/>
      <c r="GJ112" s="369"/>
      <c r="GK112" s="369"/>
      <c r="GL112" s="369"/>
      <c r="GM112" s="369"/>
      <c r="GN112" s="369"/>
      <c r="GO112" s="369"/>
      <c r="GP112" s="369"/>
      <c r="GQ112" s="369"/>
      <c r="GR112" s="369"/>
      <c r="GS112" s="369"/>
      <c r="GT112" s="369"/>
      <c r="GU112" s="369"/>
      <c r="GV112" s="369"/>
      <c r="GW112" s="369"/>
      <c r="GX112" s="369"/>
      <c r="GY112" s="369"/>
      <c r="GZ112" s="369"/>
      <c r="HA112" s="369"/>
      <c r="HB112" s="369"/>
      <c r="HC112" s="369"/>
      <c r="HD112" s="369"/>
      <c r="HE112" s="369"/>
      <c r="HF112" s="369"/>
      <c r="HG112" s="369"/>
      <c r="HH112" s="369"/>
      <c r="HI112" s="369"/>
      <c r="HJ112" s="369"/>
      <c r="HK112" s="369"/>
      <c r="HL112" s="369"/>
      <c r="HM112" s="369"/>
      <c r="HN112" s="369"/>
      <c r="HO112" s="369"/>
      <c r="HP112" s="369"/>
      <c r="HQ112" s="369"/>
      <c r="HR112" s="369"/>
      <c r="HS112" s="369"/>
      <c r="HT112" s="369"/>
      <c r="HU112" s="369"/>
      <c r="HV112" s="369"/>
      <c r="HW112" s="369"/>
      <c r="HX112" s="369"/>
      <c r="HY112" s="369"/>
      <c r="HZ112" s="369"/>
      <c r="IA112" s="369"/>
      <c r="IB112" s="369"/>
      <c r="IC112" s="369"/>
      <c r="ID112" s="369"/>
      <c r="IE112" s="369"/>
      <c r="IF112" s="369"/>
      <c r="IG112" s="369"/>
      <c r="IH112" s="369"/>
      <c r="II112" s="369"/>
      <c r="IJ112" s="369"/>
      <c r="IK112" s="369"/>
      <c r="IL112" s="369"/>
      <c r="IM112" s="369"/>
      <c r="IN112" s="369"/>
      <c r="IO112" s="369"/>
      <c r="IP112" s="369"/>
      <c r="IQ112" s="369"/>
      <c r="IR112" s="369"/>
      <c r="IS112" s="369"/>
      <c r="IT112" s="369"/>
      <c r="IU112" s="369"/>
      <c r="IV112" s="369"/>
      <c r="IW112" s="369"/>
      <c r="IX112" s="369"/>
      <c r="IY112" s="369"/>
      <c r="IZ112" s="369"/>
      <c r="JA112" s="369"/>
      <c r="JB112" s="369"/>
      <c r="JC112" s="369"/>
      <c r="JD112" s="369"/>
      <c r="JE112" s="369"/>
      <c r="JF112" s="369"/>
      <c r="JG112" s="369"/>
      <c r="JH112" s="369"/>
      <c r="JI112" s="369"/>
      <c r="JJ112" s="369"/>
      <c r="JK112" s="369"/>
      <c r="JL112" s="369"/>
      <c r="JM112" s="369"/>
      <c r="JN112" s="369"/>
      <c r="JO112" s="369"/>
      <c r="JP112" s="369"/>
      <c r="JQ112" s="369"/>
      <c r="JR112" s="369"/>
      <c r="JS112" s="369"/>
      <c r="JT112" s="369"/>
      <c r="JU112" s="369"/>
      <c r="JV112" s="369"/>
      <c r="JW112" s="369"/>
      <c r="JX112" s="369"/>
      <c r="JY112" s="369"/>
      <c r="JZ112" s="369"/>
      <c r="KA112" s="369"/>
      <c r="KB112" s="369"/>
      <c r="KC112" s="369"/>
      <c r="KD112" s="369"/>
      <c r="KE112" s="369"/>
      <c r="KF112" s="369"/>
      <c r="KG112" s="369"/>
      <c r="KH112" s="369"/>
      <c r="KI112" s="369"/>
      <c r="KJ112" s="369"/>
      <c r="KK112" s="369"/>
      <c r="KL112" s="369"/>
      <c r="KM112" s="369"/>
      <c r="KN112" s="369"/>
      <c r="KO112" s="369"/>
      <c r="KP112" s="369"/>
      <c r="KQ112" s="369"/>
      <c r="KR112" s="369"/>
      <c r="KS112" s="369"/>
      <c r="KT112" s="369"/>
      <c r="KU112" s="369"/>
      <c r="KV112" s="369"/>
      <c r="KW112" s="369"/>
      <c r="KX112" s="369"/>
      <c r="KY112" s="369"/>
      <c r="KZ112" s="369"/>
      <c r="LA112" s="369"/>
      <c r="LB112" s="369"/>
      <c r="LC112" s="369"/>
      <c r="LD112" s="369"/>
      <c r="LE112" s="369"/>
      <c r="LF112" s="369"/>
      <c r="LG112" s="369"/>
      <c r="LH112" s="369"/>
      <c r="LI112" s="369"/>
      <c r="LJ112" s="369"/>
      <c r="LK112" s="369"/>
      <c r="LL112" s="369"/>
      <c r="LM112" s="369"/>
      <c r="LN112" s="369"/>
      <c r="LO112" s="369"/>
      <c r="LP112" s="369"/>
      <c r="LQ112" s="369"/>
      <c r="LR112" s="369"/>
      <c r="LS112" s="369"/>
      <c r="LT112" s="369"/>
      <c r="LU112" s="369"/>
      <c r="LV112" s="369"/>
      <c r="LW112" s="369"/>
      <c r="LX112" s="369"/>
      <c r="LY112" s="369"/>
      <c r="LZ112" s="369"/>
      <c r="MA112" s="369"/>
      <c r="MB112" s="369"/>
      <c r="MC112" s="369"/>
      <c r="MD112" s="369"/>
      <c r="ME112" s="369"/>
      <c r="MF112" s="369"/>
      <c r="MG112" s="369"/>
      <c r="MH112" s="369"/>
      <c r="MI112" s="369"/>
      <c r="MJ112" s="369"/>
      <c r="MK112" s="369"/>
      <c r="ML112" s="369"/>
      <c r="MM112" s="369"/>
      <c r="MN112" s="369"/>
      <c r="MO112" s="369"/>
      <c r="MP112" s="369"/>
      <c r="MQ112" s="369"/>
      <c r="MR112" s="369"/>
      <c r="MS112" s="369"/>
      <c r="MT112" s="369"/>
      <c r="MU112" s="369"/>
      <c r="MV112" s="369"/>
      <c r="MW112" s="369"/>
      <c r="MX112" s="369"/>
      <c r="MY112" s="369"/>
      <c r="MZ112" s="369"/>
      <c r="NA112" s="369"/>
      <c r="NB112" s="369"/>
      <c r="NC112" s="369"/>
      <c r="ND112" s="369"/>
      <c r="NE112" s="369"/>
      <c r="NF112" s="369"/>
      <c r="NG112" s="369"/>
      <c r="NH112" s="369"/>
      <c r="NI112" s="369"/>
      <c r="NJ112" s="369"/>
      <c r="NK112" s="369"/>
      <c r="NL112" s="369"/>
      <c r="NM112" s="369"/>
      <c r="NN112" s="369"/>
      <c r="NO112" s="369"/>
      <c r="NP112" s="369"/>
      <c r="NQ112" s="369"/>
      <c r="NR112" s="369"/>
      <c r="NS112" s="369"/>
      <c r="NT112" s="369"/>
      <c r="NU112" s="369"/>
      <c r="NV112" s="369"/>
      <c r="NW112" s="369"/>
      <c r="NX112" s="369"/>
      <c r="NY112" s="369"/>
      <c r="NZ112" s="369"/>
      <c r="OA112" s="369"/>
      <c r="OB112" s="369"/>
      <c r="OC112" s="369"/>
      <c r="OD112" s="369"/>
      <c r="OE112" s="369"/>
      <c r="OF112" s="369"/>
      <c r="OG112" s="369"/>
      <c r="OH112" s="369"/>
      <c r="OI112" s="369"/>
      <c r="OJ112" s="369"/>
      <c r="OK112" s="369"/>
      <c r="OL112" s="369"/>
      <c r="OM112" s="369"/>
      <c r="ON112" s="369"/>
      <c r="OO112" s="369"/>
      <c r="OP112" s="369"/>
      <c r="OQ112" s="369"/>
      <c r="OR112" s="369"/>
      <c r="OS112" s="369"/>
      <c r="OT112" s="369"/>
      <c r="OU112" s="369"/>
      <c r="OV112" s="369"/>
      <c r="OW112" s="369"/>
    </row>
    <row r="113" spans="1:413" s="327" customFormat="1" x14ac:dyDescent="0.3">
      <c r="A113" s="321">
        <v>31</v>
      </c>
      <c r="B113" s="313" t="s">
        <v>11</v>
      </c>
      <c r="C113" s="314">
        <v>1869</v>
      </c>
      <c r="D113" s="315">
        <v>0</v>
      </c>
      <c r="E113" s="315">
        <v>0</v>
      </c>
      <c r="F113" s="326"/>
      <c r="G113" s="326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69"/>
      <c r="BC113" s="369"/>
      <c r="BD113" s="369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369"/>
      <c r="BP113" s="369"/>
      <c r="BQ113" s="369"/>
      <c r="BR113" s="369"/>
      <c r="BS113" s="369"/>
      <c r="BT113" s="369"/>
      <c r="BU113" s="369"/>
      <c r="BV113" s="369"/>
      <c r="BW113" s="369"/>
      <c r="BX113" s="369"/>
      <c r="BY113" s="369"/>
      <c r="BZ113" s="369"/>
      <c r="CA113" s="369"/>
      <c r="CB113" s="369"/>
      <c r="CC113" s="369"/>
      <c r="CD113" s="369"/>
      <c r="CE113" s="369"/>
      <c r="CF113" s="369"/>
      <c r="CG113" s="369"/>
      <c r="CH113" s="369"/>
      <c r="CI113" s="369"/>
      <c r="CJ113" s="369"/>
      <c r="CK113" s="369"/>
      <c r="CL113" s="369"/>
      <c r="CM113" s="369"/>
      <c r="CN113" s="369"/>
      <c r="CO113" s="369"/>
      <c r="CP113" s="369"/>
      <c r="CQ113" s="369"/>
      <c r="CR113" s="369"/>
      <c r="CS113" s="369"/>
      <c r="CT113" s="369"/>
      <c r="CU113" s="369"/>
      <c r="CV113" s="369"/>
      <c r="CW113" s="369"/>
      <c r="CX113" s="369"/>
      <c r="CY113" s="369"/>
      <c r="CZ113" s="369"/>
      <c r="DA113" s="369"/>
      <c r="DB113" s="369"/>
      <c r="DC113" s="369"/>
      <c r="DD113" s="369"/>
      <c r="DE113" s="369"/>
      <c r="DF113" s="369"/>
      <c r="DG113" s="369"/>
      <c r="DH113" s="369"/>
      <c r="DI113" s="369"/>
      <c r="DJ113" s="369"/>
      <c r="DK113" s="369"/>
      <c r="DL113" s="369"/>
      <c r="DM113" s="369"/>
      <c r="DN113" s="369"/>
      <c r="DO113" s="369"/>
      <c r="DP113" s="369"/>
      <c r="DQ113" s="369"/>
      <c r="DR113" s="369"/>
      <c r="DS113" s="369"/>
      <c r="DT113" s="369"/>
      <c r="DU113" s="369"/>
      <c r="DV113" s="369"/>
      <c r="DW113" s="369"/>
      <c r="DX113" s="369"/>
      <c r="DY113" s="369"/>
      <c r="DZ113" s="369"/>
      <c r="EA113" s="369"/>
      <c r="EB113" s="369"/>
      <c r="EC113" s="369"/>
      <c r="ED113" s="369"/>
      <c r="EE113" s="369"/>
      <c r="EF113" s="369"/>
      <c r="EG113" s="369"/>
      <c r="EH113" s="369"/>
      <c r="EI113" s="369"/>
      <c r="EJ113" s="369"/>
      <c r="EK113" s="369"/>
      <c r="EL113" s="369"/>
      <c r="EM113" s="369"/>
      <c r="EN113" s="369"/>
      <c r="EO113" s="369"/>
      <c r="EP113" s="369"/>
      <c r="EQ113" s="369"/>
      <c r="ER113" s="369"/>
      <c r="ES113" s="369"/>
      <c r="ET113" s="369"/>
      <c r="EU113" s="369"/>
      <c r="EV113" s="369"/>
      <c r="EW113" s="369"/>
      <c r="EX113" s="369"/>
      <c r="EY113" s="369"/>
      <c r="EZ113" s="369"/>
      <c r="FA113" s="369"/>
      <c r="FB113" s="369"/>
      <c r="FC113" s="369"/>
      <c r="FD113" s="369"/>
      <c r="FE113" s="369"/>
      <c r="FF113" s="369"/>
      <c r="FG113" s="369"/>
      <c r="FH113" s="369"/>
      <c r="FI113" s="369"/>
      <c r="FJ113" s="369"/>
      <c r="FK113" s="369"/>
      <c r="FL113" s="369"/>
      <c r="FM113" s="369"/>
      <c r="FN113" s="369"/>
      <c r="FO113" s="369"/>
      <c r="FP113" s="369"/>
      <c r="FQ113" s="369"/>
      <c r="FR113" s="369"/>
      <c r="FS113" s="369"/>
      <c r="FT113" s="369"/>
      <c r="FU113" s="369"/>
      <c r="FV113" s="369"/>
      <c r="FW113" s="369"/>
      <c r="FX113" s="369"/>
      <c r="FY113" s="369"/>
      <c r="FZ113" s="369"/>
      <c r="GA113" s="369"/>
      <c r="GB113" s="369"/>
      <c r="GC113" s="369"/>
      <c r="GD113" s="369"/>
      <c r="GE113" s="369"/>
      <c r="GF113" s="369"/>
      <c r="GG113" s="369"/>
      <c r="GH113" s="369"/>
      <c r="GI113" s="369"/>
      <c r="GJ113" s="369"/>
      <c r="GK113" s="369"/>
      <c r="GL113" s="369"/>
      <c r="GM113" s="369"/>
      <c r="GN113" s="369"/>
      <c r="GO113" s="369"/>
      <c r="GP113" s="369"/>
      <c r="GQ113" s="369"/>
      <c r="GR113" s="369"/>
      <c r="GS113" s="369"/>
      <c r="GT113" s="369"/>
      <c r="GU113" s="369"/>
      <c r="GV113" s="369"/>
      <c r="GW113" s="369"/>
      <c r="GX113" s="369"/>
      <c r="GY113" s="369"/>
      <c r="GZ113" s="369"/>
      <c r="HA113" s="369"/>
      <c r="HB113" s="369"/>
      <c r="HC113" s="369"/>
      <c r="HD113" s="369"/>
      <c r="HE113" s="369"/>
      <c r="HF113" s="369"/>
      <c r="HG113" s="369"/>
      <c r="HH113" s="369"/>
      <c r="HI113" s="369"/>
      <c r="HJ113" s="369"/>
      <c r="HK113" s="369"/>
      <c r="HL113" s="369"/>
      <c r="HM113" s="369"/>
      <c r="HN113" s="369"/>
      <c r="HO113" s="369"/>
      <c r="HP113" s="369"/>
      <c r="HQ113" s="369"/>
      <c r="HR113" s="369"/>
      <c r="HS113" s="369"/>
      <c r="HT113" s="369"/>
      <c r="HU113" s="369"/>
      <c r="HV113" s="369"/>
      <c r="HW113" s="369"/>
      <c r="HX113" s="369"/>
      <c r="HY113" s="369"/>
      <c r="HZ113" s="369"/>
      <c r="IA113" s="369"/>
      <c r="IB113" s="369"/>
      <c r="IC113" s="369"/>
      <c r="ID113" s="369"/>
      <c r="IE113" s="369"/>
      <c r="IF113" s="369"/>
      <c r="IG113" s="369"/>
      <c r="IH113" s="369"/>
      <c r="II113" s="369"/>
      <c r="IJ113" s="369"/>
      <c r="IK113" s="369"/>
      <c r="IL113" s="369"/>
      <c r="IM113" s="369"/>
      <c r="IN113" s="369"/>
      <c r="IO113" s="369"/>
      <c r="IP113" s="369"/>
      <c r="IQ113" s="369"/>
      <c r="IR113" s="369"/>
      <c r="IS113" s="369"/>
      <c r="IT113" s="369"/>
      <c r="IU113" s="369"/>
      <c r="IV113" s="369"/>
      <c r="IW113" s="369"/>
      <c r="IX113" s="369"/>
      <c r="IY113" s="369"/>
      <c r="IZ113" s="369"/>
      <c r="JA113" s="369"/>
      <c r="JB113" s="369"/>
      <c r="JC113" s="369"/>
      <c r="JD113" s="369"/>
      <c r="JE113" s="369"/>
      <c r="JF113" s="369"/>
      <c r="JG113" s="369"/>
      <c r="JH113" s="369"/>
      <c r="JI113" s="369"/>
      <c r="JJ113" s="369"/>
      <c r="JK113" s="369"/>
      <c r="JL113" s="369"/>
      <c r="JM113" s="369"/>
      <c r="JN113" s="369"/>
      <c r="JO113" s="369"/>
      <c r="JP113" s="369"/>
      <c r="JQ113" s="369"/>
      <c r="JR113" s="369"/>
      <c r="JS113" s="369"/>
      <c r="JT113" s="369"/>
      <c r="JU113" s="369"/>
      <c r="JV113" s="369"/>
      <c r="JW113" s="369"/>
      <c r="JX113" s="369"/>
      <c r="JY113" s="369"/>
      <c r="JZ113" s="369"/>
      <c r="KA113" s="369"/>
      <c r="KB113" s="369"/>
      <c r="KC113" s="369"/>
      <c r="KD113" s="369"/>
      <c r="KE113" s="369"/>
      <c r="KF113" s="369"/>
      <c r="KG113" s="369"/>
      <c r="KH113" s="369"/>
      <c r="KI113" s="369"/>
      <c r="KJ113" s="369"/>
      <c r="KK113" s="369"/>
      <c r="KL113" s="369"/>
      <c r="KM113" s="369"/>
      <c r="KN113" s="369"/>
      <c r="KO113" s="369"/>
      <c r="KP113" s="369"/>
      <c r="KQ113" s="369"/>
      <c r="KR113" s="369"/>
      <c r="KS113" s="369"/>
      <c r="KT113" s="369"/>
      <c r="KU113" s="369"/>
      <c r="KV113" s="369"/>
      <c r="KW113" s="369"/>
      <c r="KX113" s="369"/>
      <c r="KY113" s="369"/>
      <c r="KZ113" s="369"/>
      <c r="LA113" s="369"/>
      <c r="LB113" s="369"/>
      <c r="LC113" s="369"/>
      <c r="LD113" s="369"/>
      <c r="LE113" s="369"/>
      <c r="LF113" s="369"/>
      <c r="LG113" s="369"/>
      <c r="LH113" s="369"/>
      <c r="LI113" s="369"/>
      <c r="LJ113" s="369"/>
      <c r="LK113" s="369"/>
      <c r="LL113" s="369"/>
      <c r="LM113" s="369"/>
      <c r="LN113" s="369"/>
      <c r="LO113" s="369"/>
      <c r="LP113" s="369"/>
      <c r="LQ113" s="369"/>
      <c r="LR113" s="369"/>
      <c r="LS113" s="369"/>
      <c r="LT113" s="369"/>
      <c r="LU113" s="369"/>
      <c r="LV113" s="369"/>
      <c r="LW113" s="369"/>
      <c r="LX113" s="369"/>
      <c r="LY113" s="369"/>
      <c r="LZ113" s="369"/>
      <c r="MA113" s="369"/>
      <c r="MB113" s="369"/>
      <c r="MC113" s="369"/>
      <c r="MD113" s="369"/>
      <c r="ME113" s="369"/>
      <c r="MF113" s="369"/>
      <c r="MG113" s="369"/>
      <c r="MH113" s="369"/>
      <c r="MI113" s="369"/>
      <c r="MJ113" s="369"/>
      <c r="MK113" s="369"/>
      <c r="ML113" s="369"/>
      <c r="MM113" s="369"/>
      <c r="MN113" s="369"/>
      <c r="MO113" s="369"/>
      <c r="MP113" s="369"/>
      <c r="MQ113" s="369"/>
      <c r="MR113" s="369"/>
      <c r="MS113" s="369"/>
      <c r="MT113" s="369"/>
      <c r="MU113" s="369"/>
      <c r="MV113" s="369"/>
      <c r="MW113" s="369"/>
      <c r="MX113" s="369"/>
      <c r="MY113" s="369"/>
      <c r="MZ113" s="369"/>
      <c r="NA113" s="369"/>
      <c r="NB113" s="369"/>
      <c r="NC113" s="369"/>
      <c r="ND113" s="369"/>
      <c r="NE113" s="369"/>
      <c r="NF113" s="369"/>
      <c r="NG113" s="369"/>
      <c r="NH113" s="369"/>
      <c r="NI113" s="369"/>
      <c r="NJ113" s="369"/>
      <c r="NK113" s="369"/>
      <c r="NL113" s="369"/>
      <c r="NM113" s="369"/>
      <c r="NN113" s="369"/>
      <c r="NO113" s="369"/>
      <c r="NP113" s="369"/>
      <c r="NQ113" s="369"/>
      <c r="NR113" s="369"/>
      <c r="NS113" s="369"/>
      <c r="NT113" s="369"/>
      <c r="NU113" s="369"/>
      <c r="NV113" s="369"/>
      <c r="NW113" s="369"/>
      <c r="NX113" s="369"/>
      <c r="NY113" s="369"/>
      <c r="NZ113" s="369"/>
      <c r="OA113" s="369"/>
      <c r="OB113" s="369"/>
      <c r="OC113" s="369"/>
      <c r="OD113" s="369"/>
      <c r="OE113" s="369"/>
      <c r="OF113" s="369"/>
      <c r="OG113" s="369"/>
      <c r="OH113" s="369"/>
      <c r="OI113" s="369"/>
      <c r="OJ113" s="369"/>
      <c r="OK113" s="369"/>
      <c r="OL113" s="369"/>
      <c r="OM113" s="369"/>
      <c r="ON113" s="369"/>
      <c r="OO113" s="369"/>
      <c r="OP113" s="369"/>
      <c r="OQ113" s="369"/>
      <c r="OR113" s="369"/>
      <c r="OS113" s="369"/>
      <c r="OT113" s="369"/>
      <c r="OU113" s="369"/>
      <c r="OV113" s="369"/>
      <c r="OW113" s="369"/>
    </row>
    <row r="114" spans="1:413" s="327" customFormat="1" x14ac:dyDescent="0.3">
      <c r="A114" s="317">
        <v>311</v>
      </c>
      <c r="B114" s="133" t="s">
        <v>134</v>
      </c>
      <c r="C114" s="306">
        <v>1604</v>
      </c>
      <c r="D114" s="307">
        <v>0</v>
      </c>
      <c r="E114" s="307">
        <v>0</v>
      </c>
      <c r="F114" s="326"/>
      <c r="G114" s="326"/>
    </row>
    <row r="115" spans="1:413" s="327" customFormat="1" x14ac:dyDescent="0.3">
      <c r="A115" s="318">
        <v>3111</v>
      </c>
      <c r="B115" s="272" t="s">
        <v>60</v>
      </c>
      <c r="C115" s="273">
        <v>1604</v>
      </c>
      <c r="D115" s="319">
        <v>0</v>
      </c>
      <c r="E115" s="319">
        <v>0</v>
      </c>
      <c r="F115" s="326"/>
      <c r="G115" s="326"/>
    </row>
    <row r="116" spans="1:413" s="327" customFormat="1" x14ac:dyDescent="0.3">
      <c r="A116" s="317">
        <v>313</v>
      </c>
      <c r="B116" s="133" t="s">
        <v>43</v>
      </c>
      <c r="C116" s="306">
        <v>265</v>
      </c>
      <c r="D116" s="307">
        <v>0</v>
      </c>
      <c r="E116" s="307">
        <v>0</v>
      </c>
      <c r="F116" s="326"/>
      <c r="G116" s="326"/>
    </row>
    <row r="117" spans="1:413" s="327" customFormat="1" x14ac:dyDescent="0.3">
      <c r="A117" s="323">
        <v>3132</v>
      </c>
      <c r="B117" s="118" t="s">
        <v>61</v>
      </c>
      <c r="C117" s="130">
        <v>265</v>
      </c>
      <c r="D117" s="278">
        <v>0</v>
      </c>
      <c r="E117" s="278">
        <v>0</v>
      </c>
      <c r="F117" s="326"/>
      <c r="G117" s="326"/>
    </row>
    <row r="118" spans="1:413" s="327" customFormat="1" x14ac:dyDescent="0.3">
      <c r="A118" s="321">
        <v>32</v>
      </c>
      <c r="B118" s="313" t="s">
        <v>12</v>
      </c>
      <c r="C118" s="314">
        <v>599</v>
      </c>
      <c r="D118" s="315">
        <v>0</v>
      </c>
      <c r="E118" s="315">
        <v>0</v>
      </c>
      <c r="F118" s="326"/>
      <c r="G118" s="326"/>
    </row>
    <row r="119" spans="1:413" s="327" customFormat="1" x14ac:dyDescent="0.3">
      <c r="A119" s="317">
        <v>321</v>
      </c>
      <c r="B119" s="133" t="s">
        <v>46</v>
      </c>
      <c r="C119" s="306">
        <v>599</v>
      </c>
      <c r="D119" s="307">
        <v>0</v>
      </c>
      <c r="E119" s="307">
        <v>0</v>
      </c>
      <c r="F119" s="326"/>
      <c r="G119" s="326"/>
    </row>
    <row r="120" spans="1:413" s="325" customFormat="1" x14ac:dyDescent="0.3">
      <c r="A120" s="318">
        <v>3212</v>
      </c>
      <c r="B120" s="272" t="s">
        <v>49</v>
      </c>
      <c r="C120" s="273">
        <v>599</v>
      </c>
      <c r="D120" s="319">
        <v>0</v>
      </c>
      <c r="E120" s="319">
        <v>0</v>
      </c>
      <c r="F120" s="324"/>
      <c r="G120" s="324"/>
    </row>
    <row r="121" spans="1:413" s="325" customFormat="1" ht="23.4" customHeight="1" x14ac:dyDescent="0.3">
      <c r="A121" s="274" t="s">
        <v>192</v>
      </c>
      <c r="B121" s="275" t="s">
        <v>193</v>
      </c>
      <c r="C121" s="398">
        <v>1670</v>
      </c>
      <c r="D121" s="277">
        <v>0</v>
      </c>
      <c r="E121" s="277">
        <v>0</v>
      </c>
      <c r="F121" s="324"/>
      <c r="G121" s="324"/>
    </row>
    <row r="122" spans="1:413" s="325" customFormat="1" ht="16.8" customHeight="1" x14ac:dyDescent="0.3">
      <c r="A122" s="312">
        <v>15</v>
      </c>
      <c r="B122" s="309" t="s">
        <v>184</v>
      </c>
      <c r="C122" s="310">
        <v>1670</v>
      </c>
      <c r="D122" s="280">
        <v>0</v>
      </c>
      <c r="E122" s="280">
        <v>0</v>
      </c>
      <c r="F122" s="324"/>
      <c r="G122" s="324"/>
    </row>
    <row r="123" spans="1:413" s="325" customFormat="1" x14ac:dyDescent="0.3">
      <c r="A123" s="317">
        <v>3</v>
      </c>
      <c r="B123" s="133" t="s">
        <v>31</v>
      </c>
      <c r="C123" s="306">
        <v>1670</v>
      </c>
      <c r="D123" s="307">
        <v>0</v>
      </c>
      <c r="E123" s="307">
        <v>0</v>
      </c>
      <c r="F123" s="324"/>
      <c r="G123" s="324"/>
    </row>
    <row r="124" spans="1:413" s="325" customFormat="1" x14ac:dyDescent="0.3">
      <c r="A124" s="321">
        <v>32</v>
      </c>
      <c r="B124" s="313" t="s">
        <v>12</v>
      </c>
      <c r="C124" s="314">
        <v>1670</v>
      </c>
      <c r="D124" s="315">
        <v>0</v>
      </c>
      <c r="E124" s="315">
        <v>0</v>
      </c>
      <c r="F124" s="324"/>
      <c r="G124" s="324"/>
    </row>
    <row r="125" spans="1:413" s="325" customFormat="1" x14ac:dyDescent="0.3">
      <c r="A125" s="317">
        <v>322</v>
      </c>
      <c r="B125" s="133" t="s">
        <v>185</v>
      </c>
      <c r="C125" s="306">
        <v>1670</v>
      </c>
      <c r="D125" s="307">
        <v>0</v>
      </c>
      <c r="E125" s="307">
        <v>0</v>
      </c>
      <c r="F125" s="324"/>
      <c r="G125" s="324"/>
    </row>
    <row r="126" spans="1:413" s="325" customFormat="1" x14ac:dyDescent="0.3">
      <c r="A126" s="323">
        <v>3222</v>
      </c>
      <c r="B126" s="118" t="s">
        <v>153</v>
      </c>
      <c r="C126" s="130">
        <v>1670</v>
      </c>
      <c r="D126" s="278">
        <v>0</v>
      </c>
      <c r="E126" s="278">
        <v>0</v>
      </c>
      <c r="F126" s="324"/>
      <c r="G126" s="324"/>
    </row>
    <row r="127" spans="1:413" s="48" customFormat="1" ht="31.8" customHeight="1" x14ac:dyDescent="0.25">
      <c r="A127" s="395" t="s">
        <v>178</v>
      </c>
      <c r="B127" s="396" t="s">
        <v>179</v>
      </c>
      <c r="C127" s="146">
        <v>1582</v>
      </c>
      <c r="D127" s="397">
        <v>2801.7</v>
      </c>
      <c r="E127" s="303">
        <v>177.1</v>
      </c>
    </row>
    <row r="128" spans="1:413" s="48" customFormat="1" x14ac:dyDescent="0.25">
      <c r="A128" s="140">
        <v>52</v>
      </c>
      <c r="B128" s="140" t="s">
        <v>170</v>
      </c>
      <c r="C128" s="147">
        <v>1582</v>
      </c>
      <c r="D128" s="294">
        <v>2801.7</v>
      </c>
      <c r="E128" s="282">
        <v>177.1</v>
      </c>
    </row>
    <row r="129" spans="1:126" s="48" customFormat="1" x14ac:dyDescent="0.25">
      <c r="A129" s="113">
        <v>3</v>
      </c>
      <c r="B129" s="113" t="s">
        <v>31</v>
      </c>
      <c r="C129" s="129">
        <v>1582</v>
      </c>
      <c r="D129" s="295">
        <v>2801.7</v>
      </c>
      <c r="E129" s="261">
        <v>177.1</v>
      </c>
    </row>
    <row r="130" spans="1:126" s="50" customFormat="1" x14ac:dyDescent="0.25">
      <c r="A130" s="334">
        <v>32</v>
      </c>
      <c r="B130" s="112" t="s">
        <v>12</v>
      </c>
      <c r="C130" s="132">
        <v>1582</v>
      </c>
      <c r="D130" s="296">
        <v>2801.7</v>
      </c>
      <c r="E130" s="292">
        <v>177.1</v>
      </c>
      <c r="F130" s="48"/>
      <c r="G130" s="48"/>
    </row>
    <row r="131" spans="1:126" s="46" customFormat="1" x14ac:dyDescent="0.3">
      <c r="A131" s="335">
        <v>322</v>
      </c>
      <c r="B131" s="114" t="s">
        <v>47</v>
      </c>
      <c r="C131" s="131">
        <v>1582</v>
      </c>
      <c r="D131" s="265">
        <v>2801.7</v>
      </c>
      <c r="E131" s="261">
        <v>177.1</v>
      </c>
      <c r="F131" s="48"/>
      <c r="G131" s="48"/>
    </row>
    <row r="132" spans="1:126" x14ac:dyDescent="0.3">
      <c r="A132" s="323">
        <v>3222</v>
      </c>
      <c r="B132" s="118" t="s">
        <v>153</v>
      </c>
      <c r="C132" s="130">
        <v>1582</v>
      </c>
      <c r="D132" s="278">
        <v>2801.7</v>
      </c>
      <c r="E132" s="260">
        <v>177.1</v>
      </c>
      <c r="F132" s="48"/>
      <c r="G132" s="48"/>
    </row>
    <row r="133" spans="1:126" s="46" customFormat="1" ht="39.6" customHeight="1" x14ac:dyDescent="0.3">
      <c r="A133" s="395" t="s">
        <v>103</v>
      </c>
      <c r="B133" s="396" t="s">
        <v>104</v>
      </c>
      <c r="C133" s="146">
        <v>134</v>
      </c>
      <c r="D133" s="397">
        <v>0</v>
      </c>
      <c r="E133" s="304">
        <v>0</v>
      </c>
      <c r="F133" s="48"/>
      <c r="G133" s="48"/>
    </row>
    <row r="134" spans="1:126" s="46" customFormat="1" ht="20.25" customHeight="1" x14ac:dyDescent="0.3">
      <c r="A134" s="140">
        <v>52</v>
      </c>
      <c r="B134" s="148" t="s">
        <v>170</v>
      </c>
      <c r="C134" s="141">
        <v>134</v>
      </c>
      <c r="D134" s="264">
        <v>0</v>
      </c>
      <c r="E134" s="268">
        <v>0</v>
      </c>
      <c r="F134" s="48"/>
      <c r="G134" s="48"/>
    </row>
    <row r="135" spans="1:126" s="46" customFormat="1" x14ac:dyDescent="0.3">
      <c r="A135" s="113">
        <v>3</v>
      </c>
      <c r="B135" s="113" t="s">
        <v>31</v>
      </c>
      <c r="C135" s="131">
        <v>134</v>
      </c>
      <c r="D135" s="265">
        <v>0</v>
      </c>
      <c r="E135" s="269">
        <v>0</v>
      </c>
      <c r="F135" s="48"/>
      <c r="G135" s="48"/>
    </row>
    <row r="136" spans="1:126" s="24" customFormat="1" x14ac:dyDescent="0.3">
      <c r="A136" s="336">
        <v>38</v>
      </c>
      <c r="B136" s="115" t="s">
        <v>105</v>
      </c>
      <c r="C136" s="131">
        <v>134</v>
      </c>
      <c r="D136" s="265">
        <v>0</v>
      </c>
      <c r="E136" s="269">
        <v>0</v>
      </c>
      <c r="F136" s="48"/>
      <c r="G136" s="48"/>
    </row>
    <row r="137" spans="1:126" s="24" customFormat="1" x14ac:dyDescent="0.3">
      <c r="A137" s="337">
        <v>381</v>
      </c>
      <c r="B137" s="123" t="s">
        <v>44</v>
      </c>
      <c r="C137" s="131">
        <v>134</v>
      </c>
      <c r="D137" s="265">
        <v>0</v>
      </c>
      <c r="E137" s="269">
        <v>0</v>
      </c>
      <c r="F137" s="373"/>
      <c r="G137" s="373"/>
      <c r="H137" s="374"/>
      <c r="I137" s="374"/>
      <c r="J137" s="374"/>
      <c r="K137" s="374"/>
      <c r="L137" s="374"/>
      <c r="M137" s="374"/>
      <c r="N137" s="374"/>
      <c r="O137" s="374"/>
      <c r="P137" s="374"/>
      <c r="Q137" s="374"/>
      <c r="R137" s="374"/>
      <c r="S137" s="374"/>
      <c r="T137" s="374"/>
      <c r="U137" s="374"/>
      <c r="V137" s="374"/>
      <c r="W137" s="374"/>
      <c r="X137" s="374"/>
      <c r="Y137" s="374"/>
      <c r="Z137" s="374"/>
      <c r="AA137" s="374"/>
      <c r="AB137" s="374"/>
      <c r="AC137" s="374"/>
      <c r="AD137" s="374"/>
      <c r="AE137" s="374"/>
      <c r="AF137" s="374"/>
      <c r="AG137" s="374"/>
      <c r="AH137" s="374"/>
      <c r="AI137" s="374"/>
      <c r="AJ137" s="374"/>
      <c r="AK137" s="374"/>
      <c r="AL137" s="374"/>
      <c r="AM137" s="374"/>
      <c r="AN137" s="374"/>
      <c r="AO137" s="374"/>
      <c r="AP137" s="374"/>
      <c r="AQ137" s="374"/>
      <c r="AR137" s="374"/>
      <c r="AS137" s="374"/>
      <c r="AT137" s="374"/>
      <c r="AU137" s="374"/>
      <c r="AV137" s="374"/>
      <c r="AW137" s="374"/>
      <c r="AX137" s="374"/>
      <c r="AY137" s="374"/>
      <c r="AZ137" s="374"/>
      <c r="BA137" s="374"/>
      <c r="BB137" s="374"/>
      <c r="BC137" s="374"/>
      <c r="BD137" s="374"/>
      <c r="BE137" s="374"/>
      <c r="BF137" s="374"/>
      <c r="BG137" s="374"/>
      <c r="BH137" s="374"/>
      <c r="BI137" s="374"/>
      <c r="BJ137" s="374"/>
      <c r="BK137" s="374"/>
      <c r="BL137" s="374"/>
      <c r="BM137" s="374"/>
      <c r="BN137" s="374"/>
      <c r="BO137" s="374"/>
      <c r="BP137" s="374"/>
      <c r="BQ137" s="374"/>
      <c r="BR137" s="374"/>
      <c r="BS137" s="374"/>
      <c r="BT137" s="374"/>
      <c r="BU137" s="374"/>
      <c r="BV137" s="374"/>
      <c r="BW137" s="374"/>
      <c r="BX137" s="374"/>
      <c r="BY137" s="374"/>
      <c r="BZ137" s="374"/>
      <c r="CA137" s="374"/>
      <c r="CB137" s="374"/>
      <c r="CC137" s="374"/>
      <c r="CD137" s="374"/>
      <c r="CE137" s="374"/>
      <c r="CF137" s="374"/>
      <c r="CG137" s="374"/>
      <c r="CH137" s="374"/>
      <c r="CI137" s="374"/>
      <c r="CJ137" s="374"/>
      <c r="CK137" s="374"/>
      <c r="CL137" s="374"/>
      <c r="CM137" s="374"/>
      <c r="CN137" s="374"/>
      <c r="CO137" s="374"/>
      <c r="CP137" s="374"/>
      <c r="CQ137" s="374"/>
      <c r="CR137" s="374"/>
      <c r="CS137" s="374"/>
      <c r="CT137" s="374"/>
      <c r="CU137" s="374"/>
      <c r="CV137" s="374"/>
      <c r="CW137" s="374"/>
      <c r="CX137" s="374"/>
      <c r="CY137" s="374"/>
      <c r="CZ137" s="374"/>
      <c r="DA137" s="374"/>
      <c r="DB137" s="374"/>
      <c r="DC137" s="374"/>
      <c r="DD137" s="374"/>
      <c r="DE137" s="374"/>
      <c r="DF137" s="374"/>
      <c r="DG137" s="374"/>
      <c r="DH137" s="374"/>
      <c r="DI137" s="374"/>
      <c r="DJ137" s="374"/>
      <c r="DK137" s="374"/>
      <c r="DL137" s="374"/>
      <c r="DM137" s="374"/>
      <c r="DN137" s="374"/>
      <c r="DO137" s="374"/>
      <c r="DP137" s="374"/>
      <c r="DQ137" s="374"/>
      <c r="DR137" s="374"/>
      <c r="DS137" s="374"/>
      <c r="DT137" s="374"/>
      <c r="DU137" s="374"/>
      <c r="DV137" s="374"/>
    </row>
    <row r="138" spans="1:126" s="46" customFormat="1" x14ac:dyDescent="0.3">
      <c r="A138" s="338">
        <v>3812</v>
      </c>
      <c r="B138" s="124" t="s">
        <v>106</v>
      </c>
      <c r="C138" s="149">
        <v>134</v>
      </c>
      <c r="D138" s="267">
        <v>0</v>
      </c>
      <c r="E138" s="266">
        <v>0</v>
      </c>
      <c r="F138" s="373"/>
      <c r="G138" s="373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5"/>
      <c r="AO138" s="375"/>
      <c r="AP138" s="375"/>
      <c r="AQ138" s="375"/>
      <c r="AR138" s="375"/>
      <c r="AS138" s="375"/>
      <c r="AT138" s="375"/>
      <c r="AU138" s="375"/>
      <c r="AV138" s="375"/>
      <c r="AW138" s="375"/>
      <c r="AX138" s="375"/>
      <c r="AY138" s="375"/>
      <c r="AZ138" s="375"/>
      <c r="BA138" s="375"/>
      <c r="BB138" s="375"/>
      <c r="BC138" s="375"/>
      <c r="BD138" s="375"/>
      <c r="BE138" s="375"/>
      <c r="BF138" s="375"/>
      <c r="BG138" s="375"/>
      <c r="BH138" s="375"/>
      <c r="BI138" s="375"/>
      <c r="BJ138" s="375"/>
      <c r="BK138" s="375"/>
      <c r="BL138" s="375"/>
      <c r="BM138" s="375"/>
      <c r="BN138" s="375"/>
      <c r="BO138" s="375"/>
      <c r="BP138" s="375"/>
      <c r="BQ138" s="375"/>
      <c r="BR138" s="375"/>
      <c r="BS138" s="375"/>
      <c r="BT138" s="375"/>
      <c r="BU138" s="375"/>
      <c r="BV138" s="375"/>
      <c r="BW138" s="375"/>
      <c r="BX138" s="375"/>
      <c r="BY138" s="375"/>
      <c r="BZ138" s="375"/>
      <c r="CA138" s="375"/>
      <c r="CB138" s="375"/>
      <c r="CC138" s="375"/>
      <c r="CD138" s="375"/>
      <c r="CE138" s="375"/>
      <c r="CF138" s="375"/>
      <c r="CG138" s="375"/>
      <c r="CH138" s="375"/>
      <c r="CI138" s="375"/>
      <c r="CJ138" s="375"/>
      <c r="CK138" s="375"/>
      <c r="CL138" s="375"/>
      <c r="CM138" s="375"/>
      <c r="CN138" s="375"/>
      <c r="CO138" s="375"/>
      <c r="CP138" s="375"/>
      <c r="CQ138" s="375"/>
      <c r="CR138" s="375"/>
      <c r="CS138" s="375"/>
      <c r="CT138" s="375"/>
      <c r="CU138" s="375"/>
      <c r="CV138" s="375"/>
      <c r="CW138" s="375"/>
      <c r="CX138" s="375"/>
      <c r="CY138" s="375"/>
      <c r="CZ138" s="375"/>
      <c r="DA138" s="375"/>
      <c r="DB138" s="375"/>
      <c r="DC138" s="375"/>
      <c r="DD138" s="375"/>
      <c r="DE138" s="375"/>
      <c r="DF138" s="375"/>
      <c r="DG138" s="375"/>
      <c r="DH138" s="375"/>
      <c r="DI138" s="375"/>
      <c r="DJ138" s="375"/>
      <c r="DK138" s="375"/>
      <c r="DL138" s="375"/>
      <c r="DM138" s="375"/>
      <c r="DN138" s="375"/>
      <c r="DO138" s="375"/>
      <c r="DP138" s="375"/>
      <c r="DQ138" s="375"/>
      <c r="DR138" s="375"/>
      <c r="DS138" s="375"/>
      <c r="DT138" s="375"/>
      <c r="DU138" s="375"/>
      <c r="DV138" s="375"/>
    </row>
    <row r="139" spans="1:126" s="293" customFormat="1" ht="31.2" x14ac:dyDescent="0.3">
      <c r="A139" s="362" t="s">
        <v>107</v>
      </c>
      <c r="B139" s="363" t="s">
        <v>177</v>
      </c>
      <c r="C139" s="364">
        <v>501032</v>
      </c>
      <c r="D139" s="364">
        <v>253957.06</v>
      </c>
      <c r="E139" s="365">
        <v>50.69</v>
      </c>
      <c r="F139" s="373"/>
      <c r="G139" s="373"/>
      <c r="H139" s="375"/>
      <c r="I139" s="375"/>
      <c r="J139" s="375"/>
      <c r="K139" s="375"/>
      <c r="L139" s="375"/>
      <c r="M139" s="375"/>
      <c r="N139" s="375"/>
      <c r="O139" s="375"/>
      <c r="P139" s="375"/>
      <c r="Q139" s="375"/>
      <c r="R139" s="375"/>
      <c r="S139" s="375"/>
      <c r="T139" s="375"/>
      <c r="U139" s="375"/>
      <c r="V139" s="375"/>
      <c r="W139" s="375"/>
      <c r="X139" s="375"/>
      <c r="Y139" s="375"/>
      <c r="Z139" s="375"/>
      <c r="AA139" s="375"/>
      <c r="AB139" s="375"/>
      <c r="AC139" s="375"/>
      <c r="AD139" s="375"/>
      <c r="AE139" s="375"/>
      <c r="AF139" s="375"/>
      <c r="AG139" s="375"/>
      <c r="AH139" s="375"/>
      <c r="AI139" s="375"/>
      <c r="AJ139" s="375"/>
      <c r="AK139" s="375"/>
      <c r="AL139" s="375"/>
      <c r="AM139" s="375"/>
      <c r="AN139" s="375"/>
      <c r="AO139" s="375"/>
      <c r="AP139" s="375"/>
      <c r="AQ139" s="375"/>
      <c r="AR139" s="375"/>
      <c r="AS139" s="375"/>
      <c r="AT139" s="375"/>
      <c r="AU139" s="375"/>
      <c r="AV139" s="375"/>
      <c r="AW139" s="375"/>
      <c r="AX139" s="375"/>
      <c r="AY139" s="375"/>
      <c r="AZ139" s="375"/>
      <c r="BA139" s="375"/>
      <c r="BB139" s="375"/>
      <c r="BC139" s="375"/>
      <c r="BD139" s="375"/>
      <c r="BE139" s="375"/>
      <c r="BF139" s="375"/>
      <c r="BG139" s="375"/>
      <c r="BH139" s="375"/>
      <c r="BI139" s="375"/>
      <c r="BJ139" s="375"/>
      <c r="BK139" s="375"/>
      <c r="BL139" s="375"/>
      <c r="BM139" s="375"/>
      <c r="BN139" s="375"/>
      <c r="BO139" s="375"/>
      <c r="BP139" s="375"/>
      <c r="BQ139" s="375"/>
      <c r="BR139" s="375"/>
      <c r="BS139" s="375"/>
      <c r="BT139" s="375"/>
      <c r="BU139" s="375"/>
      <c r="BV139" s="375"/>
      <c r="BW139" s="375"/>
      <c r="BX139" s="375"/>
      <c r="BY139" s="375"/>
      <c r="BZ139" s="375"/>
      <c r="CA139" s="375"/>
      <c r="CB139" s="375"/>
      <c r="CC139" s="375"/>
      <c r="CD139" s="375"/>
      <c r="CE139" s="375"/>
      <c r="CF139" s="375"/>
      <c r="CG139" s="375"/>
      <c r="CH139" s="375"/>
      <c r="CI139" s="375"/>
      <c r="CJ139" s="375"/>
      <c r="CK139" s="375"/>
      <c r="CL139" s="375"/>
      <c r="CM139" s="375"/>
      <c r="CN139" s="375"/>
      <c r="CO139" s="375"/>
      <c r="CP139" s="375"/>
      <c r="CQ139" s="375"/>
      <c r="CR139" s="375"/>
      <c r="CS139" s="375"/>
      <c r="CT139" s="375"/>
      <c r="CU139" s="375"/>
      <c r="CV139" s="375"/>
      <c r="CW139" s="375"/>
      <c r="CX139" s="375"/>
      <c r="CY139" s="375"/>
      <c r="CZ139" s="375"/>
      <c r="DA139" s="375"/>
      <c r="DB139" s="375"/>
      <c r="DC139" s="375"/>
      <c r="DD139" s="375"/>
      <c r="DE139" s="375"/>
      <c r="DF139" s="375"/>
      <c r="DG139" s="375"/>
      <c r="DH139" s="375"/>
      <c r="DI139" s="375"/>
      <c r="DJ139" s="375"/>
      <c r="DK139" s="375"/>
      <c r="DL139" s="375"/>
      <c r="DM139" s="375"/>
      <c r="DN139" s="375"/>
      <c r="DO139" s="375"/>
      <c r="DP139" s="375"/>
      <c r="DQ139" s="375"/>
      <c r="DR139" s="375"/>
      <c r="DS139" s="375"/>
      <c r="DT139" s="375"/>
      <c r="DU139" s="375"/>
      <c r="DV139" s="375"/>
    </row>
    <row r="140" spans="1:126" x14ac:dyDescent="0.3">
      <c r="A140" s="135">
        <v>52</v>
      </c>
      <c r="B140" s="136" t="s">
        <v>170</v>
      </c>
      <c r="C140" s="150">
        <v>501032</v>
      </c>
      <c r="D140" s="150">
        <v>253957.06</v>
      </c>
      <c r="E140" s="159">
        <v>50.69</v>
      </c>
      <c r="F140" s="373"/>
      <c r="G140" s="373"/>
      <c r="H140" s="376"/>
      <c r="I140" s="376"/>
      <c r="J140" s="376"/>
      <c r="K140" s="376"/>
      <c r="L140" s="376"/>
      <c r="M140" s="376"/>
      <c r="N140" s="376"/>
      <c r="O140" s="376"/>
      <c r="P140" s="376"/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376"/>
      <c r="AD140" s="376"/>
      <c r="AE140" s="376"/>
      <c r="AF140" s="376"/>
      <c r="AG140" s="376"/>
      <c r="AH140" s="376"/>
      <c r="AI140" s="376"/>
      <c r="AJ140" s="376"/>
      <c r="AK140" s="376"/>
      <c r="AL140" s="376"/>
      <c r="AM140" s="376"/>
      <c r="AN140" s="376"/>
      <c r="AO140" s="376"/>
      <c r="AP140" s="376"/>
      <c r="AQ140" s="376"/>
      <c r="AR140" s="376"/>
      <c r="AS140" s="376"/>
      <c r="AT140" s="376"/>
      <c r="AU140" s="376"/>
      <c r="AV140" s="376"/>
      <c r="AW140" s="376"/>
      <c r="AX140" s="376"/>
      <c r="AY140" s="376"/>
      <c r="AZ140" s="376"/>
      <c r="BA140" s="376"/>
      <c r="BB140" s="376"/>
      <c r="BC140" s="376"/>
      <c r="BD140" s="376"/>
      <c r="BE140" s="376"/>
      <c r="BF140" s="376"/>
      <c r="BG140" s="376"/>
      <c r="BH140" s="376"/>
      <c r="BI140" s="376"/>
      <c r="BJ140" s="376"/>
      <c r="BK140" s="376"/>
      <c r="BL140" s="376"/>
      <c r="BM140" s="376"/>
      <c r="BN140" s="376"/>
      <c r="BO140" s="376"/>
      <c r="BP140" s="376"/>
      <c r="BQ140" s="376"/>
      <c r="BR140" s="376"/>
      <c r="BS140" s="376"/>
      <c r="BT140" s="376"/>
      <c r="BU140" s="376"/>
      <c r="BV140" s="376"/>
      <c r="BW140" s="376"/>
      <c r="BX140" s="376"/>
      <c r="BY140" s="376"/>
      <c r="BZ140" s="376"/>
      <c r="CA140" s="376"/>
      <c r="CB140" s="376"/>
      <c r="CC140" s="376"/>
      <c r="CD140" s="376"/>
      <c r="CE140" s="376"/>
      <c r="CF140" s="376"/>
      <c r="CG140" s="376"/>
      <c r="CH140" s="376"/>
      <c r="CI140" s="376"/>
      <c r="CJ140" s="376"/>
      <c r="CK140" s="376"/>
      <c r="CL140" s="376"/>
      <c r="CM140" s="376"/>
      <c r="CN140" s="376"/>
      <c r="CO140" s="376"/>
      <c r="CP140" s="376"/>
      <c r="CQ140" s="376"/>
      <c r="CR140" s="376"/>
      <c r="CS140" s="376"/>
      <c r="CT140" s="376"/>
      <c r="CU140" s="376"/>
      <c r="CV140" s="376"/>
      <c r="CW140" s="376"/>
      <c r="CX140" s="376"/>
      <c r="CY140" s="376"/>
      <c r="CZ140" s="376"/>
      <c r="DA140" s="376"/>
      <c r="DB140" s="376"/>
      <c r="DC140" s="376"/>
      <c r="DD140" s="376"/>
      <c r="DE140" s="376"/>
      <c r="DF140" s="376"/>
      <c r="DG140" s="376"/>
      <c r="DH140" s="376"/>
      <c r="DI140" s="376"/>
      <c r="DJ140" s="376"/>
      <c r="DK140" s="376"/>
      <c r="DL140" s="376"/>
      <c r="DM140" s="376"/>
      <c r="DN140" s="376"/>
      <c r="DO140" s="376"/>
      <c r="DP140" s="376"/>
      <c r="DQ140" s="376"/>
      <c r="DR140" s="376"/>
      <c r="DS140" s="376"/>
      <c r="DT140" s="376"/>
      <c r="DU140" s="376"/>
      <c r="DV140" s="376"/>
    </row>
    <row r="141" spans="1:126" s="46" customFormat="1" ht="18" customHeight="1" x14ac:dyDescent="0.3">
      <c r="A141" s="339">
        <v>3</v>
      </c>
      <c r="B141" s="116" t="s">
        <v>31</v>
      </c>
      <c r="C141" s="121">
        <v>501032</v>
      </c>
      <c r="D141" s="121">
        <v>253957.06</v>
      </c>
      <c r="E141" s="157">
        <v>50.69</v>
      </c>
      <c r="F141" s="48"/>
      <c r="G141" s="48"/>
    </row>
    <row r="142" spans="1:126" s="289" customFormat="1" x14ac:dyDescent="0.3">
      <c r="A142" s="341">
        <v>31</v>
      </c>
      <c r="B142" s="286" t="s">
        <v>11</v>
      </c>
      <c r="C142" s="287">
        <v>458898</v>
      </c>
      <c r="D142" s="287">
        <v>232195.62</v>
      </c>
      <c r="E142" s="292">
        <v>50.6</v>
      </c>
      <c r="F142" s="333"/>
      <c r="G142" s="333"/>
    </row>
    <row r="143" spans="1:126" x14ac:dyDescent="0.3">
      <c r="A143" s="337">
        <v>311</v>
      </c>
      <c r="B143" s="123" t="s">
        <v>134</v>
      </c>
      <c r="C143" s="126">
        <v>379124</v>
      </c>
      <c r="D143" s="121">
        <v>192751.09</v>
      </c>
      <c r="E143" s="157">
        <v>50.84</v>
      </c>
      <c r="F143" s="48"/>
      <c r="G143" s="48"/>
    </row>
    <row r="144" spans="1:126" s="46" customFormat="1" x14ac:dyDescent="0.3">
      <c r="A144" s="318">
        <v>3111</v>
      </c>
      <c r="B144" s="128" t="s">
        <v>60</v>
      </c>
      <c r="C144" s="127" t="s">
        <v>194</v>
      </c>
      <c r="D144" s="127">
        <v>192751.09</v>
      </c>
      <c r="E144" s="343">
        <v>50.84</v>
      </c>
      <c r="F144" s="48"/>
      <c r="G144" s="48"/>
    </row>
    <row r="145" spans="1:7" s="291" customFormat="1" x14ac:dyDescent="0.3">
      <c r="A145" s="317">
        <v>312</v>
      </c>
      <c r="B145" s="330" t="s">
        <v>99</v>
      </c>
      <c r="C145" s="126">
        <v>19774</v>
      </c>
      <c r="D145" s="126">
        <v>7640.53</v>
      </c>
      <c r="E145" s="292">
        <v>38.64</v>
      </c>
      <c r="F145" s="331"/>
      <c r="G145" s="331"/>
    </row>
    <row r="146" spans="1:7" s="46" customFormat="1" x14ac:dyDescent="0.3">
      <c r="A146" s="318">
        <v>3121</v>
      </c>
      <c r="B146" s="128" t="s">
        <v>99</v>
      </c>
      <c r="C146" s="127">
        <v>19774</v>
      </c>
      <c r="D146" s="127">
        <v>7640.53</v>
      </c>
      <c r="E146" s="343">
        <v>38.64</v>
      </c>
      <c r="F146" s="48"/>
      <c r="G146" s="48"/>
    </row>
    <row r="147" spans="1:7" s="302" customFormat="1" x14ac:dyDescent="0.3">
      <c r="A147" s="321">
        <v>313</v>
      </c>
      <c r="B147" s="332" t="s">
        <v>43</v>
      </c>
      <c r="C147" s="287">
        <v>60000</v>
      </c>
      <c r="D147" s="287">
        <v>31804</v>
      </c>
      <c r="E147" s="292">
        <v>53.01</v>
      </c>
      <c r="F147" s="333"/>
      <c r="G147" s="333"/>
    </row>
    <row r="148" spans="1:7" s="24" customFormat="1" x14ac:dyDescent="0.3">
      <c r="A148" s="338">
        <v>3132</v>
      </c>
      <c r="B148" s="124" t="s">
        <v>101</v>
      </c>
      <c r="C148" s="127">
        <v>60000</v>
      </c>
      <c r="D148" s="127">
        <v>31804</v>
      </c>
      <c r="E148" s="343">
        <v>53.01</v>
      </c>
      <c r="F148" s="48"/>
      <c r="G148" s="48"/>
    </row>
    <row r="149" spans="1:7" s="302" customFormat="1" x14ac:dyDescent="0.3">
      <c r="A149" s="341">
        <v>32</v>
      </c>
      <c r="B149" s="286" t="s">
        <v>12</v>
      </c>
      <c r="C149" s="287">
        <v>42134</v>
      </c>
      <c r="D149" s="287">
        <v>21761.439999999999</v>
      </c>
      <c r="E149" s="292">
        <v>51.65</v>
      </c>
      <c r="F149" s="333"/>
      <c r="G149" s="333"/>
    </row>
    <row r="150" spans="1:7" s="291" customFormat="1" x14ac:dyDescent="0.3">
      <c r="A150" s="337">
        <v>321</v>
      </c>
      <c r="B150" s="123" t="s">
        <v>46</v>
      </c>
      <c r="C150" s="126">
        <v>40348</v>
      </c>
      <c r="D150" s="126">
        <v>20937.009999999998</v>
      </c>
      <c r="E150" s="261">
        <v>51.89</v>
      </c>
      <c r="F150" s="331"/>
      <c r="G150" s="331"/>
    </row>
    <row r="151" spans="1:7" s="284" customFormat="1" x14ac:dyDescent="0.3">
      <c r="A151" s="338">
        <v>3212</v>
      </c>
      <c r="B151" s="124" t="s">
        <v>49</v>
      </c>
      <c r="C151" s="127">
        <v>40348</v>
      </c>
      <c r="D151" s="127">
        <v>20937.009999999998</v>
      </c>
      <c r="E151" s="260">
        <v>51.89</v>
      </c>
      <c r="F151" s="342"/>
      <c r="G151" s="342"/>
    </row>
    <row r="152" spans="1:7" s="291" customFormat="1" x14ac:dyDescent="0.3">
      <c r="A152" s="337">
        <v>329</v>
      </c>
      <c r="B152" s="123" t="s">
        <v>48</v>
      </c>
      <c r="C152" s="126">
        <v>1786</v>
      </c>
      <c r="D152" s="126">
        <v>824.43</v>
      </c>
      <c r="E152" s="261">
        <v>46.16</v>
      </c>
      <c r="F152" s="331"/>
      <c r="G152" s="331"/>
    </row>
    <row r="153" spans="1:7" x14ac:dyDescent="0.3">
      <c r="A153" s="340">
        <v>3295</v>
      </c>
      <c r="B153" s="117" t="s">
        <v>75</v>
      </c>
      <c r="C153" s="119">
        <v>1786</v>
      </c>
      <c r="D153" s="127">
        <v>824.43</v>
      </c>
      <c r="E153" s="343">
        <v>46.16</v>
      </c>
      <c r="F153" s="48"/>
      <c r="G153" s="48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SAŽETAK </vt:lpstr>
      <vt:lpstr>RAČUN PRIHODA I RASHODA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2023-06-21T08:44:16Z</cp:lastPrinted>
  <dcterms:created xsi:type="dcterms:W3CDTF">2022-08-26T07:26:16Z</dcterms:created>
  <dcterms:modified xsi:type="dcterms:W3CDTF">2023-07-16T20:49:35Z</dcterms:modified>
</cp:coreProperties>
</file>